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 Resúmen Incumplimientos" sheetId="1" r:id="rId1"/>
    <sheet name="2. Ranking Incumplimientos" sheetId="2" r:id="rId2"/>
    <sheet name="3. Incumplimientos Mes" sheetId="3" r:id="rId3"/>
  </sheets>
  <calcPr calcId="145621"/>
</workbook>
</file>

<file path=xl/calcChain.xml><?xml version="1.0" encoding="utf-8"?>
<calcChain xmlns="http://schemas.openxmlformats.org/spreadsheetml/2006/main">
  <c r="I38" i="2" l="1"/>
  <c r="H38" i="2"/>
  <c r="G38" i="2"/>
  <c r="E38" i="2"/>
  <c r="D38" i="2"/>
  <c r="C38" i="2"/>
  <c r="J37" i="2"/>
  <c r="K37" i="2" s="1"/>
  <c r="F37" i="2"/>
  <c r="J36" i="2"/>
  <c r="K36" i="2" s="1"/>
  <c r="F36" i="2"/>
  <c r="J35" i="2"/>
  <c r="K35" i="2" s="1"/>
  <c r="F35" i="2"/>
  <c r="J34" i="2"/>
  <c r="K34" i="2" s="1"/>
  <c r="F34" i="2"/>
  <c r="J33" i="2"/>
  <c r="K33" i="2" s="1"/>
  <c r="F33" i="2"/>
  <c r="J32" i="2"/>
  <c r="K32" i="2" s="1"/>
  <c r="F32" i="2"/>
  <c r="J31" i="2"/>
  <c r="K31" i="2" s="1"/>
  <c r="F31" i="2"/>
  <c r="J30" i="2"/>
  <c r="K30" i="2" s="1"/>
  <c r="F30" i="2"/>
  <c r="J29" i="2"/>
  <c r="K29" i="2" s="1"/>
  <c r="F29" i="2"/>
  <c r="J28" i="2"/>
  <c r="K28" i="2" s="1"/>
  <c r="F28" i="2"/>
  <c r="J27" i="2"/>
  <c r="K27" i="2" s="1"/>
  <c r="F27" i="2"/>
  <c r="J26" i="2"/>
  <c r="K26" i="2" s="1"/>
  <c r="F26" i="2"/>
  <c r="J25" i="2"/>
  <c r="K25" i="2" s="1"/>
  <c r="F25" i="2"/>
  <c r="J24" i="2"/>
  <c r="K24" i="2" s="1"/>
  <c r="F24" i="2"/>
  <c r="J23" i="2"/>
  <c r="K23" i="2" s="1"/>
  <c r="F23" i="2"/>
  <c r="J22" i="2"/>
  <c r="K22" i="2" s="1"/>
  <c r="F22" i="2"/>
  <c r="J21" i="2"/>
  <c r="K21" i="2" s="1"/>
  <c r="F21" i="2"/>
  <c r="J20" i="2"/>
  <c r="K20" i="2" s="1"/>
  <c r="F20" i="2"/>
  <c r="J19" i="2"/>
  <c r="K19" i="2" s="1"/>
  <c r="F19" i="2"/>
  <c r="J18" i="2"/>
  <c r="K18" i="2" s="1"/>
  <c r="F18" i="2"/>
  <c r="J17" i="2"/>
  <c r="K17" i="2" s="1"/>
  <c r="F17" i="2"/>
  <c r="J16" i="2"/>
  <c r="K16" i="2" s="1"/>
  <c r="F16" i="2"/>
  <c r="J15" i="2"/>
  <c r="K15" i="2" s="1"/>
  <c r="F15" i="2"/>
  <c r="J14" i="2"/>
  <c r="K14" i="2" s="1"/>
  <c r="F14" i="2"/>
  <c r="J13" i="2"/>
  <c r="K13" i="2" s="1"/>
  <c r="F13" i="2"/>
  <c r="J12" i="2"/>
  <c r="K12" i="2" s="1"/>
  <c r="F12" i="2"/>
  <c r="J11" i="2"/>
  <c r="K11" i="2" s="1"/>
  <c r="F11" i="2"/>
  <c r="J10" i="2"/>
  <c r="K10" i="2" s="1"/>
  <c r="F10" i="2"/>
  <c r="J9" i="2"/>
  <c r="J38" i="2" s="1"/>
  <c r="F9" i="2"/>
  <c r="F38" i="2" s="1"/>
  <c r="J56" i="1"/>
  <c r="I56" i="1"/>
  <c r="H56" i="1"/>
  <c r="F56" i="1"/>
  <c r="E56" i="1"/>
  <c r="D56" i="1"/>
  <c r="K55" i="1"/>
  <c r="L55" i="1" s="1"/>
  <c r="G55" i="1"/>
  <c r="K54" i="1"/>
  <c r="K56" i="1" s="1"/>
  <c r="G54" i="1"/>
  <c r="L54" i="1" s="1"/>
  <c r="K53" i="1"/>
  <c r="G53" i="1"/>
  <c r="L53" i="1" s="1"/>
  <c r="L52" i="1"/>
  <c r="K52" i="1"/>
  <c r="G52" i="1"/>
  <c r="J48" i="1"/>
  <c r="I48" i="1"/>
  <c r="H48" i="1"/>
  <c r="F48" i="1"/>
  <c r="E48" i="1"/>
  <c r="D48" i="1"/>
  <c r="L47" i="1"/>
  <c r="K47" i="1"/>
  <c r="G47" i="1"/>
  <c r="K46" i="1"/>
  <c r="L46" i="1" s="1"/>
  <c r="G46" i="1"/>
  <c r="K45" i="1"/>
  <c r="G45" i="1"/>
  <c r="L45" i="1" s="1"/>
  <c r="K44" i="1"/>
  <c r="G44" i="1"/>
  <c r="L44" i="1" s="1"/>
  <c r="G38" i="1"/>
  <c r="C38" i="1"/>
  <c r="I37" i="1"/>
  <c r="H37" i="1"/>
  <c r="H38" i="1" s="1"/>
  <c r="G37" i="1"/>
  <c r="J37" i="1" s="1"/>
  <c r="E37" i="1"/>
  <c r="D37" i="1"/>
  <c r="D38" i="1" s="1"/>
  <c r="C37" i="1"/>
  <c r="F37" i="1" s="1"/>
  <c r="J36" i="1"/>
  <c r="K36" i="1" s="1"/>
  <c r="F36" i="1"/>
  <c r="J35" i="1"/>
  <c r="F35" i="1"/>
  <c r="K35" i="1" s="1"/>
  <c r="K34" i="1"/>
  <c r="J34" i="1"/>
  <c r="F34" i="1"/>
  <c r="J33" i="1"/>
  <c r="K33" i="1" s="1"/>
  <c r="F33" i="1"/>
  <c r="J32" i="1"/>
  <c r="K32" i="1" s="1"/>
  <c r="F32" i="1"/>
  <c r="J31" i="1"/>
  <c r="F31" i="1"/>
  <c r="K31" i="1" s="1"/>
  <c r="K30" i="1"/>
  <c r="J30" i="1"/>
  <c r="F30" i="1"/>
  <c r="J29" i="1"/>
  <c r="K29" i="1" s="1"/>
  <c r="F29" i="1"/>
  <c r="J28" i="1"/>
  <c r="K28" i="1" s="1"/>
  <c r="F28" i="1"/>
  <c r="J27" i="1"/>
  <c r="F27" i="1"/>
  <c r="K27" i="1" s="1"/>
  <c r="K26" i="1"/>
  <c r="J26" i="1"/>
  <c r="F26" i="1"/>
  <c r="J25" i="1"/>
  <c r="K25" i="1" s="1"/>
  <c r="K37" i="1" s="1"/>
  <c r="F25" i="1"/>
  <c r="I24" i="1"/>
  <c r="J24" i="1" s="1"/>
  <c r="H24" i="1"/>
  <c r="G24" i="1"/>
  <c r="E24" i="1"/>
  <c r="F24" i="1" s="1"/>
  <c r="D24" i="1"/>
  <c r="C24" i="1"/>
  <c r="J23" i="1"/>
  <c r="K23" i="1" s="1"/>
  <c r="F23" i="1"/>
  <c r="J22" i="1"/>
  <c r="K22" i="1" s="1"/>
  <c r="F22" i="1"/>
  <c r="J21" i="1"/>
  <c r="F21" i="1"/>
  <c r="K21" i="1" s="1"/>
  <c r="K20" i="1"/>
  <c r="J20" i="1"/>
  <c r="F20" i="1"/>
  <c r="J19" i="1"/>
  <c r="K19" i="1" s="1"/>
  <c r="F19" i="1"/>
  <c r="J18" i="1"/>
  <c r="K18" i="1" s="1"/>
  <c r="F18" i="1"/>
  <c r="J17" i="1"/>
  <c r="F17" i="1"/>
  <c r="K17" i="1" s="1"/>
  <c r="K16" i="1"/>
  <c r="J16" i="1"/>
  <c r="F16" i="1"/>
  <c r="J15" i="1"/>
  <c r="K15" i="1" s="1"/>
  <c r="F15" i="1"/>
  <c r="J14" i="1"/>
  <c r="K14" i="1" s="1"/>
  <c r="F14" i="1"/>
  <c r="J13" i="1"/>
  <c r="F13" i="1"/>
  <c r="K13" i="1" s="1"/>
  <c r="K12" i="1"/>
  <c r="K24" i="1" s="1"/>
  <c r="J12" i="1"/>
  <c r="F12" i="1"/>
  <c r="J11" i="1"/>
  <c r="I11" i="1"/>
  <c r="I38" i="1" s="1"/>
  <c r="H11" i="1"/>
  <c r="G11" i="1"/>
  <c r="F11" i="1"/>
  <c r="E11" i="1"/>
  <c r="E38" i="1" s="1"/>
  <c r="D11" i="1"/>
  <c r="C11" i="1"/>
  <c r="K10" i="1"/>
  <c r="J10" i="1"/>
  <c r="F10" i="1"/>
  <c r="J9" i="1"/>
  <c r="K9" i="1" s="1"/>
  <c r="K11" i="1" s="1"/>
  <c r="F9" i="1"/>
  <c r="F38" i="1" l="1"/>
  <c r="J38" i="1"/>
  <c r="K38" i="1"/>
  <c r="G48" i="1"/>
  <c r="L48" i="1" s="1"/>
  <c r="K48" i="1"/>
  <c r="G56" i="1"/>
  <c r="L56" i="1" s="1"/>
  <c r="K9" i="2"/>
  <c r="K38" i="2" l="1"/>
  <c r="L15" i="2" l="1"/>
  <c r="L23" i="2"/>
  <c r="L31" i="2"/>
  <c r="L16" i="2"/>
  <c r="L24" i="2"/>
  <c r="L32" i="2"/>
  <c r="L17" i="2"/>
  <c r="L25" i="2"/>
  <c r="L33" i="2"/>
  <c r="L10" i="2"/>
  <c r="L18" i="2"/>
  <c r="L26" i="2"/>
  <c r="L34" i="2"/>
  <c r="L22" i="2"/>
  <c r="L11" i="2"/>
  <c r="L19" i="2"/>
  <c r="L27" i="2"/>
  <c r="L35" i="2"/>
  <c r="L12" i="2"/>
  <c r="L20" i="2"/>
  <c r="L28" i="2"/>
  <c r="L36" i="2"/>
  <c r="L13" i="2"/>
  <c r="L21" i="2"/>
  <c r="L29" i="2"/>
  <c r="L37" i="2"/>
  <c r="L14" i="2"/>
  <c r="L30" i="2"/>
  <c r="L9" i="2"/>
  <c r="L38" i="2" s="1"/>
</calcChain>
</file>

<file path=xl/sharedStrings.xml><?xml version="1.0" encoding="utf-8"?>
<sst xmlns="http://schemas.openxmlformats.org/spreadsheetml/2006/main" count="248" uniqueCount="101">
  <si>
    <r>
      <t xml:space="preserve">ANÁLISIS DE INCUMPLIMIENTOS - </t>
    </r>
    <r>
      <rPr>
        <b/>
        <sz val="14"/>
        <color indexed="10"/>
        <rFont val="Calibri"/>
        <family val="2"/>
      </rPr>
      <t>MARZO 2012</t>
    </r>
  </si>
  <si>
    <t>Información en base a reporte estadístico CCLV - 206: Saldos y posiciones incumplidas - Contraparte Central y CCLV - 207: Saldos y posiciones incumplidas - Cámara de Compensación</t>
  </si>
  <si>
    <t>1 de 3</t>
  </si>
  <si>
    <t>INCUMPLIMIENTOS EN CCLV - GENERAL POR AGRUPACIÓN</t>
  </si>
  <si>
    <t>Efectivo</t>
  </si>
  <si>
    <t>Valores</t>
  </si>
  <si>
    <t>PH</t>
  </si>
  <si>
    <t>PM</t>
  </si>
  <si>
    <t>RV</t>
  </si>
  <si>
    <t>Total</t>
  </si>
  <si>
    <t>Noviembre</t>
  </si>
  <si>
    <t>Diciembre</t>
  </si>
  <si>
    <t>Total 2010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</si>
  <si>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</si>
  <si>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</si>
  <si>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</si>
  <si>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</si>
  <si>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</si>
  <si>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</si>
  <si>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</si>
  <si>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</si>
  <si>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</si>
  <si>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</si>
  <si>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 2011</t>
  </si>
  <si>
    <t>Total 2012</t>
  </si>
  <si>
    <t>Total General</t>
  </si>
  <si>
    <t>RESÚMEN DE INCUMPLIMIENTO EN CCLV - SEGREGADOS POR MOTIVOS</t>
  </si>
  <si>
    <t>Motivos</t>
  </si>
  <si>
    <t>Liquidación con cliente</t>
  </si>
  <si>
    <t>Emisión de instrumento</t>
  </si>
  <si>
    <t>Incidente operacional</t>
  </si>
  <si>
    <t>Sin información</t>
  </si>
  <si>
    <t>Motivos del mes</t>
  </si>
  <si>
    <t>2 de 3</t>
  </si>
  <si>
    <t>RANKING DE AGENTES POR INCUMPLIMIENTO</t>
  </si>
  <si>
    <t>Agente</t>
  </si>
  <si>
    <t>N°</t>
  </si>
  <si>
    <t>%</t>
  </si>
  <si>
    <t>Agentes sin incumplimiento registrado</t>
  </si>
  <si>
    <t>BBVA</t>
  </si>
  <si>
    <t xml:space="preserve">Yrarrázaval y Compañía Corredores de Bolsa Limitada </t>
  </si>
  <si>
    <t>BICE</t>
  </si>
  <si>
    <t xml:space="preserve">Etchegaray S.A. Corredores de Bolsa </t>
  </si>
  <si>
    <t>SANTANDER</t>
  </si>
  <si>
    <t xml:space="preserve">Finanzas y Negocios S.A. Corredores de Bolsa </t>
  </si>
  <si>
    <t>BCI</t>
  </si>
  <si>
    <t xml:space="preserve">Munita, Cruzat y Claro S.A. Corredores de Bolsa </t>
  </si>
  <si>
    <t>LARRA</t>
  </si>
  <si>
    <t xml:space="preserve">CHG Corredores de Bolsa </t>
  </si>
  <si>
    <t>CORPCAP</t>
  </si>
  <si>
    <t>Itaú Chile Corredores de Bolsa Limitada</t>
  </si>
  <si>
    <t>SECURITY</t>
  </si>
  <si>
    <t xml:space="preserve">Moneda Corredores de Bolsa Limitada </t>
  </si>
  <si>
    <t>GBM</t>
  </si>
  <si>
    <t xml:space="preserve">K2 Corredores de Bolsa S.A. </t>
  </si>
  <si>
    <t>MERRILL</t>
  </si>
  <si>
    <t>J.P. Morgan Corredores de Bolsa SPA</t>
  </si>
  <si>
    <t>MBI</t>
  </si>
  <si>
    <t xml:space="preserve">Chile Market S.A. Corredores de Bolsa </t>
  </si>
  <si>
    <t>IM TRUST</t>
  </si>
  <si>
    <t>NEVASA</t>
  </si>
  <si>
    <t>DEUTSCHE</t>
  </si>
  <si>
    <t>BANCHILE</t>
  </si>
  <si>
    <t>PENTA</t>
  </si>
  <si>
    <t>TANNER</t>
  </si>
  <si>
    <t>CRUZDELSUR</t>
  </si>
  <si>
    <t>CONSORCIO</t>
  </si>
  <si>
    <t>BANESTADO</t>
  </si>
  <si>
    <t>SCOTIA</t>
  </si>
  <si>
    <t>CBBEC</t>
  </si>
  <si>
    <t>CELFIN</t>
  </si>
  <si>
    <t>MOLINA</t>
  </si>
  <si>
    <t>VANTRUST</t>
  </si>
  <si>
    <t>FIT</t>
  </si>
  <si>
    <t>EUROAMER</t>
  </si>
  <si>
    <t>LARRAGAR</t>
  </si>
  <si>
    <t>UGARTE</t>
  </si>
  <si>
    <t>VALENZUELA</t>
  </si>
  <si>
    <t>TOTAL</t>
  </si>
  <si>
    <t>3 de 3</t>
  </si>
  <si>
    <t>INCUMPLIMIENTOS EN CONTRAPARTE CENTRAL</t>
  </si>
  <si>
    <t>Fecha</t>
  </si>
  <si>
    <t>Tipo</t>
  </si>
  <si>
    <t>Monto ($)</t>
  </si>
  <si>
    <t>Posiciones</t>
  </si>
  <si>
    <t>Afectados</t>
  </si>
  <si>
    <t>Hr. Liq</t>
  </si>
  <si>
    <t>Horario</t>
  </si>
  <si>
    <t>Motivo</t>
  </si>
  <si>
    <t>Infracción</t>
  </si>
  <si>
    <t>Monto (UF)</t>
  </si>
  <si>
    <t>CRUZ DEL SUR</t>
  </si>
  <si>
    <t>Complemento</t>
  </si>
  <si>
    <t>Atraso liquidación cliente</t>
  </si>
  <si>
    <t>A</t>
  </si>
  <si>
    <t>B</t>
  </si>
  <si>
    <t>INCUMPLIMIENTOS EN CÁMARA DE COMPENSACIÓN</t>
  </si>
  <si>
    <t>Agrupación PM</t>
  </si>
  <si>
    <t>Agrupación PH</t>
  </si>
  <si>
    <t>Extraordinario</t>
  </si>
  <si>
    <t>No pago saldo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</si>
</sst>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\-mm\-yy;@"/>
  </numFmts>
  <fonts count="12" x14ac:knownFonts="1">
    <font>
      <sz val="10"/>
      <name val="Arial"/>
    </font>
    <font>
      <sz val="10"/>
      <name val="Arial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7" fillId="0" borderId="8" xfId="0" applyFont="1" applyBorder="1" applyAlignme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19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4" fontId="7" fillId="0" borderId="20" xfId="1" applyNumberFormat="1" applyFont="1" applyFill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9" fontId="7" fillId="2" borderId="11" xfId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3" fontId="2" fillId="0" borderId="15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20" fontId="2" fillId="0" borderId="1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20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7" xfId="0" applyFont="1" applyFill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3" fontId="2" fillId="0" borderId="24" xfId="0" applyNumberFormat="1" applyFont="1" applyBorder="1"/>
    <xf numFmtId="3" fontId="2" fillId="0" borderId="24" xfId="0" applyNumberFormat="1" applyFont="1" applyBorder="1" applyAlignment="1">
      <alignment horizontal="center"/>
    </xf>
    <xf numFmtId="20" fontId="2" fillId="0" borderId="24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/>
    </xf>
    <xf numFmtId="3" fontId="2" fillId="0" borderId="19" xfId="0" applyNumberFormat="1" applyFont="1" applyFill="1" applyBorder="1"/>
    <xf numFmtId="3" fontId="2" fillId="0" borderId="19" xfId="0" applyNumberFormat="1" applyFont="1" applyFill="1" applyBorder="1" applyAlignment="1">
      <alignment horizontal="center"/>
    </xf>
    <xf numFmtId="20" fontId="2" fillId="0" borderId="19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5" fontId="2" fillId="0" borderId="25" xfId="0" applyNumberFormat="1" applyFont="1" applyFill="1" applyBorder="1" applyAlignment="1">
      <alignment horizontal="center"/>
    </xf>
    <xf numFmtId="3" fontId="2" fillId="0" borderId="24" xfId="0" applyNumberFormat="1" applyFont="1" applyFill="1" applyBorder="1"/>
    <xf numFmtId="3" fontId="2" fillId="0" borderId="24" xfId="0" applyNumberFormat="1" applyFont="1" applyFill="1" applyBorder="1" applyAlignment="1">
      <alignment horizontal="center"/>
    </xf>
    <xf numFmtId="20" fontId="2" fillId="0" borderId="24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0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/>
    </xf>
  </cellXfs>
  <cellStyles count="5">
    <cellStyle name="Normal" xfId="0" builtinId="0"/>
    <cellStyle name="Normal 2" xfId="2"/>
    <cellStyle name="Normal 3" xfId="3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Incumplimiento efectivo</a:t>
            </a:r>
          </a:p>
        </c:rich>
      </c:tx>
      <c:layout>
        <c:manualLayout>
          <c:xMode val="edge"/>
          <c:yMode val="edge"/>
          <c:x val="0.32743362831858408"/>
          <c:y val="4.41988950276243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50442477876106"/>
          <c:y val="0.2375697016620491"/>
          <c:w val="0.61946902654867253"/>
          <c:h val="0.61326132289505697"/>
        </c:manualLayout>
      </c:layout>
      <c:pie3DChart>
        <c:varyColors val="1"/>
        <c:ser>
          <c:idx val="0"/>
          <c:order val="0"/>
          <c:tx>
            <c:strRef>
              <c:f>'1. Resúmen Incumplimientos'!$C$7:$F$7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2505981000162593E-2"/>
                  <c:y val="4.59425351792354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588205235407552E-2"/>
                  <c:y val="1.9480103969535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Incumplimientos'!$C$8:$E$8</c:f>
              <c:strCache>
                <c:ptCount val="3"/>
                <c:pt idx="0">
                  <c:v>PH</c:v>
                </c:pt>
                <c:pt idx="1">
                  <c:v>PM</c:v>
                </c:pt>
                <c:pt idx="2">
                  <c:v>RV</c:v>
                </c:pt>
              </c:strCache>
            </c:strRef>
          </c:cat>
          <c:val>
            <c:numRef>
              <c:f>'1. Resúmen Incumplimientos'!$C$38:$E$38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Incumplimiento valores</a:t>
            </a:r>
          </a:p>
        </c:rich>
      </c:tx>
      <c:layout>
        <c:manualLayout>
          <c:xMode val="edge"/>
          <c:yMode val="edge"/>
          <c:x val="0.33333402861066208"/>
          <c:y val="4.39560439560439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14825026785465"/>
          <c:y val="0.23626373626373626"/>
          <c:w val="0.62251789829500015"/>
          <c:h val="0.61538461538461542"/>
        </c:manualLayout>
      </c:layout>
      <c:pie3DChart>
        <c:varyColors val="1"/>
        <c:ser>
          <c:idx val="0"/>
          <c:order val="0"/>
          <c:tx>
            <c:strRef>
              <c:f>'1. Resúmen Incumplimientos'!$G$7:$J$7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761944919717691E-2"/>
                  <c:y val="-0.147936892503821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4384853430419988E-2"/>
                  <c:y val="-2.641400594156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212354702255389E-3"/>
                  <c:y val="1.4886216146058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Incumplimientos'!$G$8:$I$8</c:f>
              <c:strCache>
                <c:ptCount val="3"/>
                <c:pt idx="0">
                  <c:v>PH</c:v>
                </c:pt>
                <c:pt idx="1">
                  <c:v>PM</c:v>
                </c:pt>
                <c:pt idx="2">
                  <c:v>RV</c:v>
                </c:pt>
              </c:strCache>
            </c:strRef>
          </c:cat>
          <c:val>
            <c:numRef>
              <c:f>'1. Resúmen Incumplimientos'!$G$38:$I$38</c:f>
              <c:numCache>
                <c:formatCode>General</c:formatCode>
                <c:ptCount val="3"/>
                <c:pt idx="0">
                  <c:v>137</c:v>
                </c:pt>
                <c:pt idx="1">
                  <c:v>25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Motivos de incumplimiento</a:t>
            </a:r>
          </a:p>
        </c:rich>
      </c:tx>
      <c:layout>
        <c:manualLayout>
          <c:xMode val="edge"/>
          <c:yMode val="edge"/>
          <c:x val="0.30837027530149036"/>
          <c:y val="4.1666563333126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2169487551504"/>
          <c:y val="0.34722379206358533"/>
          <c:w val="0.71585980075092148"/>
          <c:h val="0.59259527178851901"/>
        </c:manualLayout>
      </c:layout>
      <c:pie3DChart>
        <c:varyColors val="1"/>
        <c:ser>
          <c:idx val="0"/>
          <c:order val="0"/>
          <c:tx>
            <c:strRef>
              <c:f>'1. Resúmen Incumplimientos'!$B$43</c:f>
              <c:strCache>
                <c:ptCount val="1"/>
                <c:pt idx="0">
                  <c:v>Motivos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837037570808926E-2"/>
                  <c:y val="-0.432877045970924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0565588770067864E-2"/>
                  <c:y val="-0.150770059545230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6902626365082513E-2"/>
                  <c:y val="-3.7934576627212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747661498259855E-2"/>
                  <c:y val="7.21991443982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Incumplimientos'!$B$44:$B$47</c:f>
              <c:strCache>
                <c:ptCount val="4"/>
                <c:pt idx="0">
                  <c:v>Liquidación con cliente</c:v>
                </c:pt>
                <c:pt idx="1">
                  <c:v>Emisión de instrumento</c:v>
                </c:pt>
                <c:pt idx="2">
                  <c:v>Incidente operacional</c:v>
                </c:pt>
                <c:pt idx="3">
                  <c:v>Sin información</c:v>
                </c:pt>
              </c:strCache>
            </c:strRef>
          </c:cat>
          <c:val>
            <c:numRef>
              <c:f>'1. Resúmen Incumplimientos'!$L$44:$L$47</c:f>
              <c:numCache>
                <c:formatCode>General</c:formatCode>
                <c:ptCount val="4"/>
                <c:pt idx="0">
                  <c:v>181</c:v>
                </c:pt>
                <c:pt idx="1">
                  <c:v>8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247650</xdr:colOff>
      <xdr:row>6</xdr:row>
      <xdr:rowOff>28575</xdr:rowOff>
    </xdr:from>
    <xdr:to>
      <xdr:col>17</xdr:col>
      <xdr:colOff>742950</xdr:colOff>
      <xdr:row>23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257175</xdr:colOff>
      <xdr:row>24</xdr:row>
      <xdr:rowOff>57150</xdr:rowOff>
    </xdr:from>
    <xdr:to>
      <xdr:col>18</xdr:col>
      <xdr:colOff>0</xdr:colOff>
      <xdr:row>38</xdr:row>
      <xdr:rowOff>47625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295275</xdr:colOff>
      <xdr:row>42</xdr:row>
      <xdr:rowOff>133350</xdr:rowOff>
    </xdr:from>
    <xdr:to>
      <xdr:col>18</xdr:col>
      <xdr:colOff>47625</xdr:colOff>
      <xdr:row>55</xdr:row>
      <xdr:rowOff>9525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6"/>
  <sheetViews>
    <sheetView showGridLines="0" tabSelected="1" workbookViewId="0">
      <selection activeCell="R4" sqref="R4"/>
    </sheetView>
  </sheetViews>
  <sheetFormatPr baseColWidth="10" defaultRowHeight="15" x14ac:dyDescent="0.25"/>
  <cols>
    <col min="1" max="1" width="3.5703125" style="1" customWidth="1"/>
    <col min="2" max="2" width="15.85546875" style="1" customWidth="1"/>
    <col min="3" max="12" width="7" style="1" customWidth="1"/>
    <col min="13" max="16384" width="11.42578125" style="1"/>
  </cols>
  <sheetData>
    <row r="1" spans="2:18" ht="15.75" thickBot="1" x14ac:dyDescent="0.3"/>
    <row r="2" spans="2:18" ht="19.5" thickBot="1" x14ac:dyDescent="0.35"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x14ac:dyDescent="0.25">
      <c r="B3" s="2" t="s">
        <v>1</v>
      </c>
      <c r="R3" s="3" t="s">
        <v>2</v>
      </c>
    </row>
    <row r="4" spans="2:18" x14ac:dyDescent="0.25">
      <c r="B4" s="4"/>
      <c r="R4" s="3"/>
    </row>
    <row r="5" spans="2:18" ht="15.75" thickBot="1" x14ac:dyDescent="0.3">
      <c r="B5" s="123" t="s">
        <v>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2:18" ht="16.5" thickTop="1" thickBot="1" x14ac:dyDescent="0.3"/>
    <row r="7" spans="2:18" ht="15.75" thickBot="1" x14ac:dyDescent="0.3">
      <c r="C7" s="117" t="s">
        <v>4</v>
      </c>
      <c r="D7" s="118"/>
      <c r="E7" s="118"/>
      <c r="F7" s="118"/>
      <c r="G7" s="117" t="s">
        <v>5</v>
      </c>
      <c r="H7" s="118"/>
      <c r="I7" s="118"/>
      <c r="J7" s="119"/>
      <c r="K7" s="5"/>
    </row>
    <row r="8" spans="2:18" ht="15.75" thickBot="1" x14ac:dyDescent="0.3">
      <c r="C8" s="6" t="s">
        <v>6</v>
      </c>
      <c r="D8" s="7" t="s">
        <v>7</v>
      </c>
      <c r="E8" s="7" t="s">
        <v>8</v>
      </c>
      <c r="F8" s="7" t="s">
        <v>9</v>
      </c>
      <c r="G8" s="6" t="s">
        <v>6</v>
      </c>
      <c r="H8" s="7" t="s">
        <v>7</v>
      </c>
      <c r="I8" s="7" t="s">
        <v>8</v>
      </c>
      <c r="J8" s="8" t="s">
        <v>9</v>
      </c>
      <c r="K8" s="9" t="s">
        <v>9</v>
      </c>
    </row>
    <row r="9" spans="2:18" ht="15.75" hidden="1" thickBot="1" x14ac:dyDescent="0.3">
      <c r="B9" s="10" t="s">
        <v>10</v>
      </c>
      <c r="C9" s="11">
        <v>1</v>
      </c>
      <c r="D9" s="12"/>
      <c r="E9" s="12"/>
      <c r="F9" s="13">
        <f t="shared" ref="F9:F23" si="0">+SUM(C9:E9)</f>
        <v>1</v>
      </c>
      <c r="G9" s="11">
        <v>7</v>
      </c>
      <c r="H9" s="12">
        <v>1</v>
      </c>
      <c r="I9" s="12">
        <v>5</v>
      </c>
      <c r="J9" s="14">
        <f t="shared" ref="J9:J23" si="1">+SUM(G9:I9)</f>
        <v>13</v>
      </c>
      <c r="K9" s="15">
        <f>+J9+F9</f>
        <v>14</v>
      </c>
    </row>
    <row r="10" spans="2:18" ht="15.75" hidden="1" thickBot="1" x14ac:dyDescent="0.3">
      <c r="B10" s="16" t="s">
        <v>11</v>
      </c>
      <c r="C10" s="17"/>
      <c r="D10" s="18"/>
      <c r="E10" s="18"/>
      <c r="F10" s="19">
        <f t="shared" si="0"/>
        <v>0</v>
      </c>
      <c r="G10" s="17">
        <v>9</v>
      </c>
      <c r="H10" s="18">
        <v>2</v>
      </c>
      <c r="I10" s="18">
        <v>4</v>
      </c>
      <c r="J10" s="20">
        <f t="shared" si="1"/>
        <v>15</v>
      </c>
      <c r="K10" s="21">
        <f>+J10+F10</f>
        <v>15</v>
      </c>
    </row>
    <row r="11" spans="2:18" ht="15.75" thickBot="1" x14ac:dyDescent="0.3">
      <c r="B11" s="22" t="s">
        <v>12</v>
      </c>
      <c r="C11" s="23">
        <f>+SUM(C9:C10)</f>
        <v>1</v>
      </c>
      <c r="D11" s="24">
        <f>+SUM(D9:D10)</f>
        <v>0</v>
      </c>
      <c r="E11" s="24">
        <f>+SUM(E9:E10)</f>
        <v>0</v>
      </c>
      <c r="F11" s="24">
        <f t="shared" si="0"/>
        <v>1</v>
      </c>
      <c r="G11" s="23">
        <f>+SUM(G9:G10)</f>
        <v>16</v>
      </c>
      <c r="H11" s="24">
        <f>+SUM(H9:H10)</f>
        <v>3</v>
      </c>
      <c r="I11" s="24">
        <f>+SUM(I9:I10)</f>
        <v>9</v>
      </c>
      <c r="J11" s="25">
        <f t="shared" si="1"/>
        <v>28</v>
      </c>
      <c r="K11" s="9">
        <f>+SUM(K9:K10)</f>
        <v>29</v>
      </c>
    </row>
    <row r="12" spans="2:18" hidden="1" x14ac:dyDescent="0.25">
      <c r="B12" s="10" t="s">
        <v>13</v>
      </c>
      <c r="C12" s="11">
        <v>2</v>
      </c>
      <c r="D12" s="12"/>
      <c r="E12" s="12"/>
      <c r="F12" s="13">
        <f t="shared" si="0"/>
        <v>2</v>
      </c>
      <c r="G12" s="11">
        <v>12</v>
      </c>
      <c r="H12" s="12"/>
      <c r="I12" s="12">
        <v>2</v>
      </c>
      <c r="J12" s="14">
        <f t="shared" si="1"/>
        <v>14</v>
      </c>
      <c r="K12" s="15">
        <f t="shared" ref="K12:K23" si="2">+J12+F12</f>
        <v>16</v>
      </c>
    </row>
    <row r="13" spans="2:18" hidden="1" x14ac:dyDescent="0.25">
      <c r="B13" s="26" t="s">
        <v>14</v>
      </c>
      <c r="C13" s="27">
        <v>2</v>
      </c>
      <c r="D13" s="28"/>
      <c r="E13" s="28"/>
      <c r="F13" s="29">
        <f t="shared" si="0"/>
        <v>2</v>
      </c>
      <c r="G13" s="27">
        <v>5</v>
      </c>
      <c r="H13" s="28"/>
      <c r="I13" s="28">
        <v>5</v>
      </c>
      <c r="J13" s="30">
        <f t="shared" si="1"/>
        <v>10</v>
      </c>
      <c r="K13" s="31">
        <f t="shared" si="2"/>
        <v>12</v>
      </c>
    </row>
    <row r="14" spans="2:18" hidden="1" x14ac:dyDescent="0.25">
      <c r="B14" s="26" t="s">
        <v>15</v>
      </c>
      <c r="C14" s="27">
        <v>2</v>
      </c>
      <c r="D14" s="28"/>
      <c r="E14" s="28">
        <v>1</v>
      </c>
      <c r="F14" s="29">
        <f t="shared" si="0"/>
        <v>3</v>
      </c>
      <c r="G14" s="27">
        <v>11</v>
      </c>
      <c r="H14" s="28"/>
      <c r="I14" s="28">
        <v>1</v>
      </c>
      <c r="J14" s="30">
        <f t="shared" si="1"/>
        <v>12</v>
      </c>
      <c r="K14" s="31">
        <f t="shared" si="2"/>
        <v>15</v>
      </c>
    </row>
    <row r="15" spans="2:18" hidden="1" x14ac:dyDescent="0.25">
      <c r="B15" s="26" t="s">
        <v>16</v>
      </c>
      <c r="C15" s="27"/>
      <c r="D15" s="28"/>
      <c r="E15" s="28"/>
      <c r="F15" s="29">
        <f t="shared" si="0"/>
        <v>0</v>
      </c>
      <c r="G15" s="27">
        <v>4</v>
      </c>
      <c r="H15" s="28">
        <v>2</v>
      </c>
      <c r="I15" s="28">
        <v>3</v>
      </c>
      <c r="J15" s="30">
        <f t="shared" si="1"/>
        <v>9</v>
      </c>
      <c r="K15" s="31">
        <f t="shared" si="2"/>
        <v>9</v>
      </c>
    </row>
    <row r="16" spans="2:18" hidden="1" x14ac:dyDescent="0.25">
      <c r="B16" s="26" t="s">
        <v>17</v>
      </c>
      <c r="C16" s="27"/>
      <c r="D16" s="28"/>
      <c r="E16" s="28"/>
      <c r="F16" s="29">
        <f t="shared" si="0"/>
        <v>0</v>
      </c>
      <c r="G16" s="27">
        <v>7</v>
      </c>
      <c r="H16" s="28">
        <v>1</v>
      </c>
      <c r="I16" s="28">
        <v>2</v>
      </c>
      <c r="J16" s="30">
        <f t="shared" si="1"/>
        <v>10</v>
      </c>
      <c r="K16" s="31">
        <f t="shared" si="2"/>
        <v>10</v>
      </c>
    </row>
    <row r="17" spans="2:11" hidden="1" x14ac:dyDescent="0.25">
      <c r="B17" s="26" t="s">
        <v>18</v>
      </c>
      <c r="C17" s="27">
        <v>1</v>
      </c>
      <c r="D17" s="28"/>
      <c r="E17" s="28"/>
      <c r="F17" s="29">
        <f t="shared" si="0"/>
        <v>1</v>
      </c>
      <c r="G17" s="27">
        <v>7</v>
      </c>
      <c r="H17" s="28"/>
      <c r="I17" s="28">
        <v>4</v>
      </c>
      <c r="J17" s="30">
        <f t="shared" si="1"/>
        <v>11</v>
      </c>
      <c r="K17" s="31">
        <f t="shared" si="2"/>
        <v>12</v>
      </c>
    </row>
    <row r="18" spans="2:11" hidden="1" x14ac:dyDescent="0.25">
      <c r="B18" s="26" t="s">
        <v>19</v>
      </c>
      <c r="C18" s="27">
        <v>1</v>
      </c>
      <c r="D18" s="28"/>
      <c r="E18" s="28"/>
      <c r="F18" s="29">
        <f t="shared" si="0"/>
        <v>1</v>
      </c>
      <c r="G18" s="27">
        <v>4</v>
      </c>
      <c r="H18" s="28">
        <v>4</v>
      </c>
      <c r="I18" s="28">
        <v>2</v>
      </c>
      <c r="J18" s="30">
        <f t="shared" si="1"/>
        <v>10</v>
      </c>
      <c r="K18" s="31">
        <f t="shared" si="2"/>
        <v>11</v>
      </c>
    </row>
    <row r="19" spans="2:11" x14ac:dyDescent="0.25">
      <c r="B19" s="26" t="s">
        <v>20</v>
      </c>
      <c r="C19" s="27">
        <v>1</v>
      </c>
      <c r="D19" s="28"/>
      <c r="E19" s="28"/>
      <c r="F19" s="29">
        <f t="shared" si="0"/>
        <v>1</v>
      </c>
      <c r="G19" s="27">
        <v>10</v>
      </c>
      <c r="H19" s="28">
        <v>3</v>
      </c>
      <c r="I19" s="28">
        <v>1</v>
      </c>
      <c r="J19" s="30">
        <f t="shared" si="1"/>
        <v>14</v>
      </c>
      <c r="K19" s="31">
        <f t="shared" si="2"/>
        <v>15</v>
      </c>
    </row>
    <row r="20" spans="2:11" x14ac:dyDescent="0.25">
      <c r="B20" s="26" t="s">
        <v>21</v>
      </c>
      <c r="C20" s="27"/>
      <c r="D20" s="28"/>
      <c r="E20" s="28"/>
      <c r="F20" s="29">
        <f t="shared" si="0"/>
        <v>0</v>
      </c>
      <c r="G20" s="27">
        <v>10</v>
      </c>
      <c r="H20" s="28">
        <v>4</v>
      </c>
      <c r="I20" s="28">
        <v>3</v>
      </c>
      <c r="J20" s="29">
        <f t="shared" si="1"/>
        <v>17</v>
      </c>
      <c r="K20" s="31">
        <f t="shared" si="2"/>
        <v>17</v>
      </c>
    </row>
    <row r="21" spans="2:11" x14ac:dyDescent="0.25">
      <c r="B21" s="26" t="s">
        <v>22</v>
      </c>
      <c r="C21" s="27">
        <v>3</v>
      </c>
      <c r="D21" s="28"/>
      <c r="E21" s="28"/>
      <c r="F21" s="29">
        <f t="shared" si="0"/>
        <v>3</v>
      </c>
      <c r="G21" s="27">
        <v>11</v>
      </c>
      <c r="H21" s="28">
        <v>1</v>
      </c>
      <c r="I21" s="28">
        <v>3</v>
      </c>
      <c r="J21" s="29">
        <f t="shared" si="1"/>
        <v>15</v>
      </c>
      <c r="K21" s="31">
        <f t="shared" si="2"/>
        <v>18</v>
      </c>
    </row>
    <row r="22" spans="2:11" x14ac:dyDescent="0.25">
      <c r="B22" s="26" t="s">
        <v>10</v>
      </c>
      <c r="C22" s="27"/>
      <c r="D22" s="28"/>
      <c r="E22" s="28"/>
      <c r="F22" s="29">
        <f t="shared" si="0"/>
        <v>0</v>
      </c>
      <c r="G22" s="27">
        <v>9</v>
      </c>
      <c r="H22" s="28"/>
      <c r="I22" s="28">
        <v>1</v>
      </c>
      <c r="J22" s="29">
        <f t="shared" si="1"/>
        <v>10</v>
      </c>
      <c r="K22" s="31">
        <f t="shared" si="2"/>
        <v>10</v>
      </c>
    </row>
    <row r="23" spans="2:11" ht="15.75" thickBot="1" x14ac:dyDescent="0.3">
      <c r="B23" s="16" t="s">
        <v>11</v>
      </c>
      <c r="C23" s="17"/>
      <c r="D23" s="18"/>
      <c r="E23" s="18"/>
      <c r="F23" s="19">
        <f t="shared" si="0"/>
        <v>0</v>
      </c>
      <c r="G23" s="17">
        <v>9</v>
      </c>
      <c r="H23" s="18">
        <v>1</v>
      </c>
      <c r="I23" s="18">
        <v>6</v>
      </c>
      <c r="J23" s="20">
        <f t="shared" si="1"/>
        <v>16</v>
      </c>
      <c r="K23" s="21">
        <f t="shared" si="2"/>
        <v>16</v>
      </c>
    </row>
    <row r="24" spans="2:11" ht="15.75" thickBot="1" x14ac:dyDescent="0.3">
      <c r="B24" s="22" t="s">
        <v>23</v>
      </c>
      <c r="C24" s="23">
        <f>+SUM(C12:C23)</f>
        <v>12</v>
      </c>
      <c r="D24" s="24">
        <f>+SUM(D12:D23)</f>
        <v>0</v>
      </c>
      <c r="E24" s="24">
        <f>+SUM(E12:E23)</f>
        <v>1</v>
      </c>
      <c r="F24" s="24">
        <f>+SUM(C24:E24)</f>
        <v>13</v>
      </c>
      <c r="G24" s="23">
        <f>+SUM(G12:G23)</f>
        <v>99</v>
      </c>
      <c r="H24" s="24">
        <f>+SUM(H12:H23)</f>
        <v>16</v>
      </c>
      <c r="I24" s="24">
        <f>+SUM(I12:I23)</f>
        <v>33</v>
      </c>
      <c r="J24" s="25">
        <f>+SUM(G24:I24)</f>
        <v>148</v>
      </c>
      <c r="K24" s="9">
        <f>+SUM(K12:K23)</f>
        <v>161</v>
      </c>
    </row>
    <row r="25" spans="2:11" x14ac:dyDescent="0.25">
      <c r="B25" s="10" t="s">
        <v>13</v>
      </c>
      <c r="C25" s="11"/>
      <c r="D25" s="12"/>
      <c r="E25" s="12"/>
      <c r="F25" s="13">
        <f t="shared" ref="F25:F36" si="3">+SUM(C25:E25)</f>
        <v>0</v>
      </c>
      <c r="G25" s="11">
        <v>7</v>
      </c>
      <c r="H25" s="12">
        <v>3</v>
      </c>
      <c r="I25" s="12">
        <v>4</v>
      </c>
      <c r="J25" s="14">
        <f t="shared" ref="J25:J36" si="4">+SUM(G25:I25)</f>
        <v>14</v>
      </c>
      <c r="K25" s="15">
        <f t="shared" ref="K25:K36" si="5">+J25+F25</f>
        <v>14</v>
      </c>
    </row>
    <row r="26" spans="2:11" x14ac:dyDescent="0.25">
      <c r="B26" s="26" t="s">
        <v>14</v>
      </c>
      <c r="C26" s="27"/>
      <c r="D26" s="28"/>
      <c r="E26" s="28"/>
      <c r="F26" s="29">
        <f t="shared" si="3"/>
        <v>0</v>
      </c>
      <c r="G26" s="27">
        <v>7</v>
      </c>
      <c r="H26" s="28"/>
      <c r="I26" s="28">
        <v>5</v>
      </c>
      <c r="J26" s="30">
        <f>+SUM(G26:I26)</f>
        <v>12</v>
      </c>
      <c r="K26" s="31">
        <f>+J26+F26</f>
        <v>12</v>
      </c>
    </row>
    <row r="27" spans="2:11" x14ac:dyDescent="0.25">
      <c r="B27" s="26" t="s">
        <v>15</v>
      </c>
      <c r="C27" s="27">
        <v>1</v>
      </c>
      <c r="D27" s="28"/>
      <c r="E27" s="28"/>
      <c r="F27" s="29">
        <f t="shared" si="3"/>
        <v>1</v>
      </c>
      <c r="G27" s="27">
        <v>8</v>
      </c>
      <c r="H27" s="28">
        <v>3</v>
      </c>
      <c r="I27" s="28">
        <v>4</v>
      </c>
      <c r="J27" s="30">
        <f t="shared" si="4"/>
        <v>15</v>
      </c>
      <c r="K27" s="31">
        <f t="shared" si="5"/>
        <v>16</v>
      </c>
    </row>
    <row r="28" spans="2:11" x14ac:dyDescent="0.25">
      <c r="B28" s="26" t="s">
        <v>16</v>
      </c>
      <c r="C28" s="27"/>
      <c r="D28" s="28"/>
      <c r="E28" s="28"/>
      <c r="F28" s="29">
        <f t="shared" si="3"/>
        <v>0</v>
      </c>
      <c r="G28" s="27"/>
      <c r="H28" s="28"/>
      <c r="I28" s="28"/>
      <c r="J28" s="30">
        <f t="shared" si="4"/>
        <v>0</v>
      </c>
      <c r="K28" s="31">
        <f t="shared" si="5"/>
        <v>0</v>
      </c>
    </row>
    <row r="29" spans="2:11" x14ac:dyDescent="0.25">
      <c r="B29" s="26" t="s">
        <v>17</v>
      </c>
      <c r="C29" s="27"/>
      <c r="D29" s="28"/>
      <c r="E29" s="28"/>
      <c r="F29" s="29">
        <f t="shared" si="3"/>
        <v>0</v>
      </c>
      <c r="G29" s="27"/>
      <c r="H29" s="28"/>
      <c r="I29" s="28"/>
      <c r="J29" s="30">
        <f t="shared" si="4"/>
        <v>0</v>
      </c>
      <c r="K29" s="31">
        <f t="shared" si="5"/>
        <v>0</v>
      </c>
    </row>
    <row r="30" spans="2:11" x14ac:dyDescent="0.25">
      <c r="B30" s="26" t="s">
        <v>18</v>
      </c>
      <c r="C30" s="27"/>
      <c r="D30" s="28"/>
      <c r="E30" s="28"/>
      <c r="F30" s="29">
        <f t="shared" si="3"/>
        <v>0</v>
      </c>
      <c r="G30" s="27"/>
      <c r="H30" s="28"/>
      <c r="I30" s="28"/>
      <c r="J30" s="30">
        <f t="shared" si="4"/>
        <v>0</v>
      </c>
      <c r="K30" s="31">
        <f t="shared" si="5"/>
        <v>0</v>
      </c>
    </row>
    <row r="31" spans="2:11" ht="15.75" thickBot="1" x14ac:dyDescent="0.3">
      <c r="B31" s="26" t="s">
        <v>19</v>
      </c>
      <c r="C31" s="27"/>
      <c r="D31" s="28"/>
      <c r="E31" s="28"/>
      <c r="F31" s="29">
        <f t="shared" si="3"/>
        <v>0</v>
      </c>
      <c r="G31" s="27"/>
      <c r="H31" s="28"/>
      <c r="I31" s="28"/>
      <c r="J31" s="30">
        <f t="shared" si="4"/>
        <v>0</v>
      </c>
      <c r="K31" s="31">
        <f t="shared" si="5"/>
        <v>0</v>
      </c>
    </row>
    <row r="32" spans="2:11" ht="15.75" hidden="1" thickBot="1" x14ac:dyDescent="0.3">
      <c r="B32" s="26" t="s">
        <v>20</v>
      </c>
      <c r="C32" s="27"/>
      <c r="D32" s="28"/>
      <c r="E32" s="28"/>
      <c r="F32" s="29">
        <f t="shared" si="3"/>
        <v>0</v>
      </c>
      <c r="G32" s="27"/>
      <c r="H32" s="28"/>
      <c r="I32" s="28"/>
      <c r="J32" s="30">
        <f t="shared" si="4"/>
        <v>0</v>
      </c>
      <c r="K32" s="31">
        <f t="shared" si="5"/>
        <v>0</v>
      </c>
    </row>
    <row r="33" spans="2:18" ht="15.75" hidden="1" thickBot="1" x14ac:dyDescent="0.3">
      <c r="B33" s="26" t="s">
        <v>21</v>
      </c>
      <c r="C33" s="27"/>
      <c r="D33" s="28"/>
      <c r="E33" s="28"/>
      <c r="F33" s="29">
        <f t="shared" si="3"/>
        <v>0</v>
      </c>
      <c r="G33" s="27"/>
      <c r="H33" s="28"/>
      <c r="I33" s="28"/>
      <c r="J33" s="29">
        <f t="shared" si="4"/>
        <v>0</v>
      </c>
      <c r="K33" s="31">
        <f t="shared" si="5"/>
        <v>0</v>
      </c>
    </row>
    <row r="34" spans="2:18" ht="15.75" hidden="1" thickBot="1" x14ac:dyDescent="0.3">
      <c r="B34" s="26" t="s">
        <v>22</v>
      </c>
      <c r="C34" s="27"/>
      <c r="D34" s="28"/>
      <c r="E34" s="28"/>
      <c r="F34" s="29">
        <f t="shared" si="3"/>
        <v>0</v>
      </c>
      <c r="G34" s="27"/>
      <c r="H34" s="28"/>
      <c r="I34" s="28"/>
      <c r="J34" s="29">
        <f t="shared" si="4"/>
        <v>0</v>
      </c>
      <c r="K34" s="31">
        <f t="shared" si="5"/>
        <v>0</v>
      </c>
    </row>
    <row r="35" spans="2:18" ht="15.75" hidden="1" thickBot="1" x14ac:dyDescent="0.3">
      <c r="B35" s="26" t="s">
        <v>10</v>
      </c>
      <c r="C35" s="27"/>
      <c r="D35" s="28"/>
      <c r="E35" s="28"/>
      <c r="F35" s="29">
        <f t="shared" si="3"/>
        <v>0</v>
      </c>
      <c r="G35" s="27"/>
      <c r="H35" s="28"/>
      <c r="I35" s="28"/>
      <c r="J35" s="29">
        <f t="shared" si="4"/>
        <v>0</v>
      </c>
      <c r="K35" s="31">
        <f t="shared" si="5"/>
        <v>0</v>
      </c>
    </row>
    <row r="36" spans="2:18" ht="15.75" hidden="1" thickBot="1" x14ac:dyDescent="0.3">
      <c r="B36" s="16" t="s">
        <v>11</v>
      </c>
      <c r="C36" s="17"/>
      <c r="D36" s="18"/>
      <c r="E36" s="18"/>
      <c r="F36" s="19">
        <f t="shared" si="3"/>
        <v>0</v>
      </c>
      <c r="G36" s="17"/>
      <c r="H36" s="18"/>
      <c r="I36" s="18"/>
      <c r="J36" s="20">
        <f t="shared" si="4"/>
        <v>0</v>
      </c>
      <c r="K36" s="21">
        <f t="shared" si="5"/>
        <v>0</v>
      </c>
    </row>
    <row r="37" spans="2:18" ht="15.75" thickBot="1" x14ac:dyDescent="0.3">
      <c r="B37" s="22" t="s">
        <v>24</v>
      </c>
      <c r="C37" s="23">
        <f>+SUM(C25:C36)</f>
        <v>1</v>
      </c>
      <c r="D37" s="24">
        <f>+SUM(D25:D36)</f>
        <v>0</v>
      </c>
      <c r="E37" s="24">
        <f>+SUM(E25:E36)</f>
        <v>0</v>
      </c>
      <c r="F37" s="24">
        <f>+SUM(C37:E37)</f>
        <v>1</v>
      </c>
      <c r="G37" s="23">
        <f>+SUM(G25:G36)</f>
        <v>22</v>
      </c>
      <c r="H37" s="24">
        <f>+SUM(H25:H36)</f>
        <v>6</v>
      </c>
      <c r="I37" s="24">
        <f>+SUM(I25:I36)</f>
        <v>13</v>
      </c>
      <c r="J37" s="25">
        <f>+SUM(G37:I37)</f>
        <v>41</v>
      </c>
      <c r="K37" s="9">
        <f>+SUM(K25:K36)</f>
        <v>42</v>
      </c>
    </row>
    <row r="38" spans="2:18" ht="15.75" thickBot="1" x14ac:dyDescent="0.3">
      <c r="B38" s="32" t="s">
        <v>25</v>
      </c>
      <c r="C38" s="33">
        <f>+C11+C24+C37</f>
        <v>14</v>
      </c>
      <c r="D38" s="34">
        <f>+D11+D24+D37</f>
        <v>0</v>
      </c>
      <c r="E38" s="34">
        <f>+E11+E24+E37</f>
        <v>1</v>
      </c>
      <c r="F38" s="34">
        <f>+SUM(C38:E38)</f>
        <v>15</v>
      </c>
      <c r="G38" s="33">
        <f>+G11+G24+G37</f>
        <v>137</v>
      </c>
      <c r="H38" s="34">
        <f>+H11+H24+H37</f>
        <v>25</v>
      </c>
      <c r="I38" s="34">
        <f>+I11+I24+I37</f>
        <v>55</v>
      </c>
      <c r="J38" s="35">
        <f>+SUM(G38:I38)</f>
        <v>217</v>
      </c>
      <c r="K38" s="36">
        <f>+K11+K24+K37</f>
        <v>232</v>
      </c>
    </row>
    <row r="40" spans="2:18" ht="15.75" thickBot="1" x14ac:dyDescent="0.3">
      <c r="B40" s="123" t="s">
        <v>26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2:18" ht="16.5" thickTop="1" thickBot="1" x14ac:dyDescent="0.3"/>
    <row r="42" spans="2:18" ht="15.75" thickBot="1" x14ac:dyDescent="0.3">
      <c r="D42" s="117" t="s">
        <v>4</v>
      </c>
      <c r="E42" s="118"/>
      <c r="F42" s="118"/>
      <c r="G42" s="119"/>
      <c r="H42" s="117" t="s">
        <v>5</v>
      </c>
      <c r="I42" s="118"/>
      <c r="J42" s="118"/>
      <c r="K42" s="119"/>
    </row>
    <row r="43" spans="2:18" ht="15.75" thickBot="1" x14ac:dyDescent="0.3">
      <c r="B43" s="37" t="s">
        <v>27</v>
      </c>
      <c r="C43" s="38"/>
      <c r="D43" s="6" t="s">
        <v>6</v>
      </c>
      <c r="E43" s="7" t="s">
        <v>7</v>
      </c>
      <c r="F43" s="7" t="s">
        <v>8</v>
      </c>
      <c r="G43" s="8" t="s">
        <v>9</v>
      </c>
      <c r="H43" s="7" t="s">
        <v>6</v>
      </c>
      <c r="I43" s="7" t="s">
        <v>7</v>
      </c>
      <c r="J43" s="7" t="s">
        <v>8</v>
      </c>
      <c r="K43" s="8" t="s">
        <v>9</v>
      </c>
      <c r="L43" s="9" t="s">
        <v>9</v>
      </c>
    </row>
    <row r="44" spans="2:18" x14ac:dyDescent="0.25">
      <c r="B44" s="39" t="s">
        <v>28</v>
      </c>
      <c r="C44" s="40"/>
      <c r="D44" s="11"/>
      <c r="E44" s="12"/>
      <c r="F44" s="12"/>
      <c r="G44" s="14">
        <f>+SUM(D44:F44)</f>
        <v>0</v>
      </c>
      <c r="H44" s="41">
        <v>116</v>
      </c>
      <c r="I44" s="12">
        <v>25</v>
      </c>
      <c r="J44" s="12">
        <v>40</v>
      </c>
      <c r="K44" s="14">
        <f>+SUM(H44:J44)</f>
        <v>181</v>
      </c>
      <c r="L44" s="42">
        <f>+G44+K44</f>
        <v>181</v>
      </c>
    </row>
    <row r="45" spans="2:18" x14ac:dyDescent="0.25">
      <c r="B45" s="43" t="s">
        <v>29</v>
      </c>
      <c r="C45" s="44"/>
      <c r="D45" s="27"/>
      <c r="E45" s="28"/>
      <c r="F45" s="28"/>
      <c r="G45" s="30">
        <f>+SUM(D45:F45)</f>
        <v>0</v>
      </c>
      <c r="H45" s="45">
        <v>8</v>
      </c>
      <c r="I45" s="28"/>
      <c r="J45" s="28"/>
      <c r="K45" s="30">
        <f>+SUM(H45:J45)</f>
        <v>8</v>
      </c>
      <c r="L45" s="46">
        <f>+G45+K45</f>
        <v>8</v>
      </c>
    </row>
    <row r="46" spans="2:18" x14ac:dyDescent="0.25">
      <c r="B46" s="26" t="s">
        <v>30</v>
      </c>
      <c r="C46" s="47"/>
      <c r="D46" s="27">
        <v>3</v>
      </c>
      <c r="E46" s="28"/>
      <c r="F46" s="28"/>
      <c r="G46" s="30">
        <f>+SUM(D46:F46)</f>
        <v>3</v>
      </c>
      <c r="H46" s="28">
        <v>13</v>
      </c>
      <c r="I46" s="28"/>
      <c r="J46" s="28">
        <v>6</v>
      </c>
      <c r="K46" s="30">
        <f>+SUM(H46:J46)</f>
        <v>19</v>
      </c>
      <c r="L46" s="46">
        <f>+G46+K46</f>
        <v>22</v>
      </c>
    </row>
    <row r="47" spans="2:18" ht="15.75" thickBot="1" x14ac:dyDescent="0.3">
      <c r="B47" s="48" t="s">
        <v>31</v>
      </c>
      <c r="C47" s="49"/>
      <c r="D47" s="50">
        <v>11</v>
      </c>
      <c r="E47" s="51"/>
      <c r="F47" s="51">
        <v>1</v>
      </c>
      <c r="G47" s="8">
        <f>+SUM(D47:F47)</f>
        <v>12</v>
      </c>
      <c r="H47" s="51"/>
      <c r="I47" s="51"/>
      <c r="J47" s="51">
        <v>9</v>
      </c>
      <c r="K47" s="8">
        <f>+SUM(H47:J47)</f>
        <v>9</v>
      </c>
      <c r="L47" s="52">
        <f>+G47+K47</f>
        <v>21</v>
      </c>
    </row>
    <row r="48" spans="2:18" ht="15.75" thickBot="1" x14ac:dyDescent="0.3">
      <c r="B48" s="53" t="s">
        <v>9</v>
      </c>
      <c r="C48" s="54"/>
      <c r="D48" s="55">
        <f t="shared" ref="D48:K48" si="6">+SUM(D44:D47)</f>
        <v>14</v>
      </c>
      <c r="E48" s="56">
        <f t="shared" si="6"/>
        <v>0</v>
      </c>
      <c r="F48" s="56">
        <f t="shared" si="6"/>
        <v>1</v>
      </c>
      <c r="G48" s="57">
        <f t="shared" si="6"/>
        <v>15</v>
      </c>
      <c r="H48" s="56">
        <f t="shared" si="6"/>
        <v>137</v>
      </c>
      <c r="I48" s="56">
        <f t="shared" si="6"/>
        <v>25</v>
      </c>
      <c r="J48" s="56">
        <f t="shared" si="6"/>
        <v>55</v>
      </c>
      <c r="K48" s="57">
        <f t="shared" si="6"/>
        <v>217</v>
      </c>
      <c r="L48" s="36">
        <f>+G48+K48</f>
        <v>232</v>
      </c>
    </row>
    <row r="49" spans="2:12" ht="15.75" thickBot="1" x14ac:dyDescent="0.3"/>
    <row r="50" spans="2:12" ht="15.75" thickBot="1" x14ac:dyDescent="0.3">
      <c r="D50" s="117" t="s">
        <v>4</v>
      </c>
      <c r="E50" s="118"/>
      <c r="F50" s="118"/>
      <c r="G50" s="119"/>
      <c r="H50" s="117" t="s">
        <v>5</v>
      </c>
      <c r="I50" s="118"/>
      <c r="J50" s="118"/>
      <c r="K50" s="119"/>
    </row>
    <row r="51" spans="2:12" ht="15.75" thickBot="1" x14ac:dyDescent="0.3">
      <c r="B51" s="37" t="s">
        <v>32</v>
      </c>
      <c r="C51" s="38"/>
      <c r="D51" s="6" t="s">
        <v>6</v>
      </c>
      <c r="E51" s="7" t="s">
        <v>7</v>
      </c>
      <c r="F51" s="7" t="s">
        <v>8</v>
      </c>
      <c r="G51" s="8" t="s">
        <v>9</v>
      </c>
      <c r="H51" s="7" t="s">
        <v>6</v>
      </c>
      <c r="I51" s="7" t="s">
        <v>7</v>
      </c>
      <c r="J51" s="7" t="s">
        <v>8</v>
      </c>
      <c r="K51" s="8" t="s">
        <v>9</v>
      </c>
      <c r="L51" s="9" t="s">
        <v>9</v>
      </c>
    </row>
    <row r="52" spans="2:12" x14ac:dyDescent="0.25">
      <c r="B52" s="39" t="s">
        <v>28</v>
      </c>
      <c r="C52" s="40"/>
      <c r="D52" s="11"/>
      <c r="E52" s="12"/>
      <c r="F52" s="12"/>
      <c r="G52" s="14">
        <f>+SUM(D52:F52)</f>
        <v>0</v>
      </c>
      <c r="H52" s="12">
        <v>8</v>
      </c>
      <c r="I52" s="12">
        <v>3</v>
      </c>
      <c r="J52" s="12">
        <v>4</v>
      </c>
      <c r="K52" s="14">
        <f>+SUM(H52:J52)</f>
        <v>15</v>
      </c>
      <c r="L52" s="42">
        <f>+G52+K52</f>
        <v>15</v>
      </c>
    </row>
    <row r="53" spans="2:12" x14ac:dyDescent="0.25">
      <c r="B53" s="43" t="s">
        <v>29</v>
      </c>
      <c r="C53" s="44"/>
      <c r="D53" s="27"/>
      <c r="E53" s="28"/>
      <c r="F53" s="28"/>
      <c r="G53" s="30">
        <f>+SUM(D53:F53)</f>
        <v>0</v>
      </c>
      <c r="H53" s="28"/>
      <c r="I53" s="28"/>
      <c r="J53" s="28"/>
      <c r="K53" s="30">
        <f>+SUM(H53:J53)</f>
        <v>0</v>
      </c>
      <c r="L53" s="46">
        <f>+G53+K53</f>
        <v>0</v>
      </c>
    </row>
    <row r="54" spans="2:12" x14ac:dyDescent="0.25">
      <c r="B54" s="26" t="s">
        <v>30</v>
      </c>
      <c r="C54" s="47"/>
      <c r="D54" s="27"/>
      <c r="E54" s="28"/>
      <c r="F54" s="28"/>
      <c r="G54" s="30">
        <f>+SUM(D54:F54)</f>
        <v>0</v>
      </c>
      <c r="H54" s="28"/>
      <c r="I54" s="28"/>
      <c r="J54" s="28"/>
      <c r="K54" s="30">
        <f>+SUM(H54:J54)</f>
        <v>0</v>
      </c>
      <c r="L54" s="46">
        <f>+G54+K54</f>
        <v>0</v>
      </c>
    </row>
    <row r="55" spans="2:12" ht="15.75" thickBot="1" x14ac:dyDescent="0.3">
      <c r="B55" s="48" t="s">
        <v>31</v>
      </c>
      <c r="C55" s="49"/>
      <c r="D55" s="50">
        <v>1</v>
      </c>
      <c r="E55" s="51"/>
      <c r="F55" s="51"/>
      <c r="G55" s="8">
        <f>+SUM(D55:F55)</f>
        <v>1</v>
      </c>
      <c r="H55" s="51"/>
      <c r="I55" s="51"/>
      <c r="J55" s="51"/>
      <c r="K55" s="8">
        <f>+SUM(H55:J55)</f>
        <v>0</v>
      </c>
      <c r="L55" s="52">
        <f>+G55+K55</f>
        <v>1</v>
      </c>
    </row>
    <row r="56" spans="2:12" ht="15.75" thickBot="1" x14ac:dyDescent="0.3">
      <c r="B56" s="53" t="s">
        <v>9</v>
      </c>
      <c r="C56" s="54"/>
      <c r="D56" s="55">
        <f t="shared" ref="D56:K56" si="7">+SUM(D52:D55)</f>
        <v>1</v>
      </c>
      <c r="E56" s="56">
        <f t="shared" si="7"/>
        <v>0</v>
      </c>
      <c r="F56" s="56">
        <f t="shared" si="7"/>
        <v>0</v>
      </c>
      <c r="G56" s="57">
        <f t="shared" si="7"/>
        <v>1</v>
      </c>
      <c r="H56" s="56">
        <f t="shared" si="7"/>
        <v>8</v>
      </c>
      <c r="I56" s="56">
        <f t="shared" si="7"/>
        <v>3</v>
      </c>
      <c r="J56" s="56">
        <f t="shared" si="7"/>
        <v>4</v>
      </c>
      <c r="K56" s="57">
        <f t="shared" si="7"/>
        <v>15</v>
      </c>
      <c r="L56" s="36">
        <f>+G56+K56</f>
        <v>16</v>
      </c>
    </row>
  </sheetData>
  <mergeCells count="9">
    <mergeCell ref="D50:G50"/>
    <mergeCell ref="H50:K50"/>
    <mergeCell ref="B2:R2"/>
    <mergeCell ref="B5:R5"/>
    <mergeCell ref="C7:F7"/>
    <mergeCell ref="G7:J7"/>
    <mergeCell ref="B40:R40"/>
    <mergeCell ref="D42:G42"/>
    <mergeCell ref="H42:K42"/>
  </mergeCells>
  <printOptions horizontalCentered="1"/>
  <pageMargins left="0.59055118110236227" right="0.59055118110236227" top="0" bottom="0" header="0" footer="0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workbookViewId="0">
      <selection activeCell="O4" sqref="O4"/>
    </sheetView>
  </sheetViews>
  <sheetFormatPr baseColWidth="10" defaultRowHeight="12.75" x14ac:dyDescent="0.2"/>
  <cols>
    <col min="1" max="1" width="4.28515625" customWidth="1"/>
    <col min="2" max="2" width="15.85546875" customWidth="1"/>
    <col min="3" max="12" width="7" customWidth="1"/>
    <col min="13" max="13" width="3.85546875" customWidth="1"/>
    <col min="14" max="14" width="3.28515625" customWidth="1"/>
    <col min="15" max="15" width="48.7109375" bestFit="1" customWidth="1"/>
  </cols>
  <sheetData>
    <row r="1" spans="2:15" s="1" customFormat="1" ht="15.75" thickBot="1" x14ac:dyDescent="0.3"/>
    <row r="2" spans="2:15" s="1" customFormat="1" ht="19.5" thickBot="1" x14ac:dyDescent="0.35"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spans="2:15" s="1" customFormat="1" ht="12.75" customHeight="1" x14ac:dyDescent="0.25">
      <c r="B3" s="2" t="s">
        <v>1</v>
      </c>
      <c r="O3" s="3" t="s">
        <v>33</v>
      </c>
    </row>
    <row r="4" spans="2:15" s="1" customFormat="1" ht="15" x14ac:dyDescent="0.25">
      <c r="B4" s="4"/>
      <c r="O4" s="3"/>
    </row>
    <row r="5" spans="2:15" s="1" customFormat="1" ht="15.75" thickBot="1" x14ac:dyDescent="0.3">
      <c r="B5" s="123" t="s">
        <v>34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2:15" s="1" customFormat="1" ht="16.5" thickTop="1" thickBot="1" x14ac:dyDescent="0.3"/>
    <row r="7" spans="2:15" s="1" customFormat="1" ht="15.75" customHeight="1" thickBot="1" x14ac:dyDescent="0.3">
      <c r="C7" s="117" t="s">
        <v>4</v>
      </c>
      <c r="D7" s="118"/>
      <c r="E7" s="118"/>
      <c r="F7" s="118"/>
      <c r="G7" s="117" t="s">
        <v>5</v>
      </c>
      <c r="H7" s="118"/>
      <c r="I7" s="118"/>
      <c r="J7" s="119"/>
      <c r="K7" s="124" t="s">
        <v>9</v>
      </c>
      <c r="L7" s="125"/>
    </row>
    <row r="8" spans="2:15" s="1" customFormat="1" ht="15.75" thickBot="1" x14ac:dyDescent="0.3">
      <c r="B8" s="58" t="s">
        <v>35</v>
      </c>
      <c r="C8" s="6" t="s">
        <v>6</v>
      </c>
      <c r="D8" s="7" t="s">
        <v>7</v>
      </c>
      <c r="E8" s="7" t="s">
        <v>8</v>
      </c>
      <c r="F8" s="7" t="s">
        <v>9</v>
      </c>
      <c r="G8" s="6" t="s">
        <v>6</v>
      </c>
      <c r="H8" s="7" t="s">
        <v>7</v>
      </c>
      <c r="I8" s="7" t="s">
        <v>8</v>
      </c>
      <c r="J8" s="8" t="s">
        <v>9</v>
      </c>
      <c r="K8" s="59" t="s">
        <v>36</v>
      </c>
      <c r="L8" s="60" t="s">
        <v>37</v>
      </c>
      <c r="N8" s="61" t="s">
        <v>38</v>
      </c>
      <c r="O8" s="62"/>
    </row>
    <row r="9" spans="2:15" s="1" customFormat="1" ht="15" x14ac:dyDescent="0.25">
      <c r="B9" s="63" t="s">
        <v>39</v>
      </c>
      <c r="C9" s="64">
        <v>1</v>
      </c>
      <c r="D9" s="65"/>
      <c r="E9" s="65"/>
      <c r="F9" s="29">
        <f t="shared" ref="F9:F37" si="0">+SUM(C9:E9)</f>
        <v>1</v>
      </c>
      <c r="G9" s="64">
        <v>28</v>
      </c>
      <c r="H9" s="65">
        <v>1</v>
      </c>
      <c r="I9" s="65">
        <v>1</v>
      </c>
      <c r="J9" s="30">
        <f t="shared" ref="J9:J37" si="1">+SUM(G9:I9)</f>
        <v>30</v>
      </c>
      <c r="K9" s="66">
        <f t="shared" ref="K9:K37" si="2">+J9+F9</f>
        <v>31</v>
      </c>
      <c r="L9" s="67">
        <f t="shared" ref="L9:L37" si="3">+K9/$K$38</f>
        <v>0.1336206896551724</v>
      </c>
      <c r="O9" s="1" t="s">
        <v>40</v>
      </c>
    </row>
    <row r="10" spans="2:15" s="1" customFormat="1" ht="15" x14ac:dyDescent="0.25">
      <c r="B10" s="63" t="s">
        <v>41</v>
      </c>
      <c r="C10" s="64"/>
      <c r="D10" s="65"/>
      <c r="E10" s="65"/>
      <c r="F10" s="29">
        <f t="shared" si="0"/>
        <v>0</v>
      </c>
      <c r="G10" s="64">
        <v>16</v>
      </c>
      <c r="H10" s="65">
        <v>5</v>
      </c>
      <c r="I10" s="65">
        <v>2</v>
      </c>
      <c r="J10" s="30">
        <f t="shared" si="1"/>
        <v>23</v>
      </c>
      <c r="K10" s="66">
        <f t="shared" si="2"/>
        <v>23</v>
      </c>
      <c r="L10" s="67">
        <f t="shared" si="3"/>
        <v>9.9137931034482762E-2</v>
      </c>
      <c r="O10" s="1" t="s">
        <v>42</v>
      </c>
    </row>
    <row r="11" spans="2:15" s="1" customFormat="1" ht="15" x14ac:dyDescent="0.25">
      <c r="B11" s="26" t="s">
        <v>43</v>
      </c>
      <c r="C11" s="27">
        <v>2</v>
      </c>
      <c r="D11" s="28"/>
      <c r="E11" s="28"/>
      <c r="F11" s="29">
        <f t="shared" si="0"/>
        <v>2</v>
      </c>
      <c r="G11" s="27">
        <v>13</v>
      </c>
      <c r="H11" s="28">
        <v>5</v>
      </c>
      <c r="I11" s="28"/>
      <c r="J11" s="30">
        <f t="shared" si="1"/>
        <v>18</v>
      </c>
      <c r="K11" s="66">
        <f t="shared" si="2"/>
        <v>20</v>
      </c>
      <c r="L11" s="67">
        <f t="shared" si="3"/>
        <v>8.6206896551724144E-2</v>
      </c>
      <c r="O11" s="1" t="s">
        <v>44</v>
      </c>
    </row>
    <row r="12" spans="2:15" s="1" customFormat="1" ht="15" x14ac:dyDescent="0.25">
      <c r="B12" s="63" t="s">
        <v>45</v>
      </c>
      <c r="C12" s="64">
        <v>1</v>
      </c>
      <c r="D12" s="65"/>
      <c r="E12" s="65"/>
      <c r="F12" s="29">
        <f t="shared" si="0"/>
        <v>1</v>
      </c>
      <c r="G12" s="64">
        <v>9</v>
      </c>
      <c r="H12" s="65">
        <v>2</v>
      </c>
      <c r="I12" s="65">
        <v>3</v>
      </c>
      <c r="J12" s="30">
        <f t="shared" si="1"/>
        <v>14</v>
      </c>
      <c r="K12" s="66">
        <f t="shared" si="2"/>
        <v>15</v>
      </c>
      <c r="L12" s="67">
        <f t="shared" si="3"/>
        <v>6.4655172413793108E-2</v>
      </c>
      <c r="O12" s="1" t="s">
        <v>46</v>
      </c>
    </row>
    <row r="13" spans="2:15" s="1" customFormat="1" ht="15" x14ac:dyDescent="0.25">
      <c r="B13" s="26" t="s">
        <v>47</v>
      </c>
      <c r="C13" s="27"/>
      <c r="D13" s="28"/>
      <c r="E13" s="28"/>
      <c r="F13" s="29">
        <f t="shared" si="0"/>
        <v>0</v>
      </c>
      <c r="G13" s="27">
        <v>14</v>
      </c>
      <c r="H13" s="28"/>
      <c r="I13" s="28">
        <v>2</v>
      </c>
      <c r="J13" s="30">
        <f t="shared" si="1"/>
        <v>16</v>
      </c>
      <c r="K13" s="66">
        <f t="shared" si="2"/>
        <v>16</v>
      </c>
      <c r="L13" s="67">
        <f t="shared" si="3"/>
        <v>6.8965517241379309E-2</v>
      </c>
      <c r="O13" s="1" t="s">
        <v>48</v>
      </c>
    </row>
    <row r="14" spans="2:15" s="1" customFormat="1" ht="15" x14ac:dyDescent="0.25">
      <c r="B14" s="26" t="s">
        <v>49</v>
      </c>
      <c r="C14" s="27"/>
      <c r="D14" s="28"/>
      <c r="E14" s="28"/>
      <c r="F14" s="29">
        <f t="shared" si="0"/>
        <v>0</v>
      </c>
      <c r="G14" s="27">
        <v>11</v>
      </c>
      <c r="H14" s="28">
        <v>1</v>
      </c>
      <c r="I14" s="28"/>
      <c r="J14" s="30">
        <f t="shared" si="1"/>
        <v>12</v>
      </c>
      <c r="K14" s="66">
        <f t="shared" si="2"/>
        <v>12</v>
      </c>
      <c r="L14" s="67">
        <f t="shared" si="3"/>
        <v>5.1724137931034482E-2</v>
      </c>
      <c r="O14" s="1" t="s">
        <v>50</v>
      </c>
    </row>
    <row r="15" spans="2:15" s="1" customFormat="1" ht="15" x14ac:dyDescent="0.25">
      <c r="B15" s="26" t="s">
        <v>51</v>
      </c>
      <c r="C15" s="27">
        <v>1</v>
      </c>
      <c r="D15" s="28"/>
      <c r="E15" s="28"/>
      <c r="F15" s="29">
        <f t="shared" si="0"/>
        <v>1</v>
      </c>
      <c r="G15" s="27">
        <v>8</v>
      </c>
      <c r="H15" s="28"/>
      <c r="I15" s="28">
        <v>1</v>
      </c>
      <c r="J15" s="30">
        <f t="shared" si="1"/>
        <v>9</v>
      </c>
      <c r="K15" s="66">
        <f t="shared" si="2"/>
        <v>10</v>
      </c>
      <c r="L15" s="67">
        <f t="shared" si="3"/>
        <v>4.3103448275862072E-2</v>
      </c>
      <c r="O15" s="1" t="s">
        <v>52</v>
      </c>
    </row>
    <row r="16" spans="2:15" s="1" customFormat="1" ht="15" x14ac:dyDescent="0.25">
      <c r="B16" s="26" t="s">
        <v>53</v>
      </c>
      <c r="C16" s="27"/>
      <c r="D16" s="28"/>
      <c r="E16" s="28"/>
      <c r="F16" s="29">
        <f t="shared" si="0"/>
        <v>0</v>
      </c>
      <c r="G16" s="27"/>
      <c r="H16" s="28"/>
      <c r="I16" s="28">
        <v>9</v>
      </c>
      <c r="J16" s="30">
        <f t="shared" si="1"/>
        <v>9</v>
      </c>
      <c r="K16" s="66">
        <f t="shared" si="2"/>
        <v>9</v>
      </c>
      <c r="L16" s="67">
        <f t="shared" si="3"/>
        <v>3.8793103448275863E-2</v>
      </c>
      <c r="O16" s="1" t="s">
        <v>54</v>
      </c>
    </row>
    <row r="17" spans="2:15" s="1" customFormat="1" ht="15" x14ac:dyDescent="0.25">
      <c r="B17" s="26" t="s">
        <v>55</v>
      </c>
      <c r="C17" s="27">
        <v>1</v>
      </c>
      <c r="D17" s="28"/>
      <c r="E17" s="28"/>
      <c r="F17" s="29">
        <f t="shared" si="0"/>
        <v>1</v>
      </c>
      <c r="G17" s="27">
        <v>1</v>
      </c>
      <c r="H17" s="28"/>
      <c r="I17" s="28">
        <v>7</v>
      </c>
      <c r="J17" s="30">
        <f t="shared" si="1"/>
        <v>8</v>
      </c>
      <c r="K17" s="66">
        <f t="shared" si="2"/>
        <v>9</v>
      </c>
      <c r="L17" s="67">
        <f t="shared" si="3"/>
        <v>3.8793103448275863E-2</v>
      </c>
      <c r="O17" s="1" t="s">
        <v>56</v>
      </c>
    </row>
    <row r="18" spans="2:15" s="1" customFormat="1" ht="15" x14ac:dyDescent="0.25">
      <c r="B18" s="26" t="s">
        <v>57</v>
      </c>
      <c r="C18" s="27">
        <v>2</v>
      </c>
      <c r="D18" s="28"/>
      <c r="E18" s="28"/>
      <c r="F18" s="29">
        <f t="shared" si="0"/>
        <v>2</v>
      </c>
      <c r="G18" s="27">
        <v>1</v>
      </c>
      <c r="H18" s="28">
        <v>1</v>
      </c>
      <c r="I18" s="28">
        <v>4</v>
      </c>
      <c r="J18" s="30">
        <f t="shared" si="1"/>
        <v>6</v>
      </c>
      <c r="K18" s="66">
        <f t="shared" si="2"/>
        <v>8</v>
      </c>
      <c r="L18" s="67">
        <f t="shared" si="3"/>
        <v>3.4482758620689655E-2</v>
      </c>
      <c r="N18" s="68"/>
      <c r="O18" s="68" t="s">
        <v>58</v>
      </c>
    </row>
    <row r="19" spans="2:15" s="1" customFormat="1" ht="15" x14ac:dyDescent="0.25">
      <c r="B19" s="26" t="s">
        <v>59</v>
      </c>
      <c r="C19" s="27"/>
      <c r="D19" s="28"/>
      <c r="E19" s="28"/>
      <c r="F19" s="29">
        <f t="shared" si="0"/>
        <v>0</v>
      </c>
      <c r="G19" s="27">
        <v>4</v>
      </c>
      <c r="H19" s="28">
        <v>1</v>
      </c>
      <c r="I19" s="28">
        <v>4</v>
      </c>
      <c r="J19" s="30">
        <f t="shared" si="1"/>
        <v>9</v>
      </c>
      <c r="K19" s="66">
        <f t="shared" si="2"/>
        <v>9</v>
      </c>
      <c r="L19" s="67">
        <f t="shared" si="3"/>
        <v>3.8793103448275863E-2</v>
      </c>
      <c r="N19" s="62"/>
      <c r="O19" s="62"/>
    </row>
    <row r="20" spans="2:15" s="1" customFormat="1" ht="15" x14ac:dyDescent="0.25">
      <c r="B20" s="26" t="s">
        <v>60</v>
      </c>
      <c r="C20" s="27"/>
      <c r="D20" s="28"/>
      <c r="E20" s="28"/>
      <c r="F20" s="29">
        <f t="shared" si="0"/>
        <v>0</v>
      </c>
      <c r="G20" s="27">
        <v>4</v>
      </c>
      <c r="H20" s="28">
        <v>3</v>
      </c>
      <c r="I20" s="28">
        <v>1</v>
      </c>
      <c r="J20" s="30">
        <f t="shared" si="1"/>
        <v>8</v>
      </c>
      <c r="K20" s="66">
        <f t="shared" si="2"/>
        <v>8</v>
      </c>
      <c r="L20" s="67">
        <f t="shared" si="3"/>
        <v>3.4482758620689655E-2</v>
      </c>
      <c r="N20" s="69"/>
    </row>
    <row r="21" spans="2:15" s="1" customFormat="1" ht="15" x14ac:dyDescent="0.25">
      <c r="B21" s="26" t="s">
        <v>61</v>
      </c>
      <c r="C21" s="27"/>
      <c r="D21" s="28"/>
      <c r="E21" s="28"/>
      <c r="F21" s="29">
        <f t="shared" si="0"/>
        <v>0</v>
      </c>
      <c r="G21" s="27">
        <v>1</v>
      </c>
      <c r="H21" s="28">
        <v>1</v>
      </c>
      <c r="I21" s="28">
        <v>5</v>
      </c>
      <c r="J21" s="30">
        <f t="shared" si="1"/>
        <v>7</v>
      </c>
      <c r="K21" s="66">
        <f t="shared" si="2"/>
        <v>7</v>
      </c>
      <c r="L21" s="67">
        <f t="shared" si="3"/>
        <v>3.017241379310345E-2</v>
      </c>
    </row>
    <row r="22" spans="2:15" s="1" customFormat="1" ht="15" x14ac:dyDescent="0.25">
      <c r="B22" s="26" t="s">
        <v>62</v>
      </c>
      <c r="C22" s="27"/>
      <c r="D22" s="28"/>
      <c r="E22" s="28"/>
      <c r="F22" s="29">
        <f t="shared" si="0"/>
        <v>0</v>
      </c>
      <c r="G22" s="27">
        <v>7</v>
      </c>
      <c r="H22" s="28"/>
      <c r="I22" s="28"/>
      <c r="J22" s="30">
        <f t="shared" si="1"/>
        <v>7</v>
      </c>
      <c r="K22" s="66">
        <f t="shared" si="2"/>
        <v>7</v>
      </c>
      <c r="L22" s="67">
        <f t="shared" si="3"/>
        <v>3.017241379310345E-2</v>
      </c>
    </row>
    <row r="23" spans="2:15" s="1" customFormat="1" ht="15" x14ac:dyDescent="0.25">
      <c r="B23" s="26" t="s">
        <v>63</v>
      </c>
      <c r="C23" s="27"/>
      <c r="D23" s="28"/>
      <c r="E23" s="28"/>
      <c r="F23" s="29">
        <f t="shared" si="0"/>
        <v>0</v>
      </c>
      <c r="G23" s="27">
        <v>5</v>
      </c>
      <c r="H23" s="28"/>
      <c r="I23" s="28">
        <v>1</v>
      </c>
      <c r="J23" s="30">
        <f t="shared" si="1"/>
        <v>6</v>
      </c>
      <c r="K23" s="66">
        <f t="shared" si="2"/>
        <v>6</v>
      </c>
      <c r="L23" s="67">
        <f t="shared" si="3"/>
        <v>2.5862068965517241E-2</v>
      </c>
      <c r="N23"/>
    </row>
    <row r="24" spans="2:15" s="1" customFormat="1" ht="15" x14ac:dyDescent="0.25">
      <c r="B24" s="26" t="s">
        <v>64</v>
      </c>
      <c r="C24" s="27">
        <v>2</v>
      </c>
      <c r="D24" s="28"/>
      <c r="E24" s="28"/>
      <c r="F24" s="29">
        <f t="shared" si="0"/>
        <v>2</v>
      </c>
      <c r="G24" s="27">
        <v>2</v>
      </c>
      <c r="H24" s="28">
        <v>1</v>
      </c>
      <c r="I24" s="28"/>
      <c r="J24" s="30">
        <f t="shared" si="1"/>
        <v>3</v>
      </c>
      <c r="K24" s="66">
        <f t="shared" si="2"/>
        <v>5</v>
      </c>
      <c r="L24" s="67">
        <f t="shared" si="3"/>
        <v>2.1551724137931036E-2</v>
      </c>
      <c r="N24"/>
    </row>
    <row r="25" spans="2:15" s="1" customFormat="1" ht="15" x14ac:dyDescent="0.25">
      <c r="B25" s="26" t="s">
        <v>65</v>
      </c>
      <c r="C25" s="27"/>
      <c r="D25" s="28"/>
      <c r="E25" s="28"/>
      <c r="F25" s="29">
        <f t="shared" si="0"/>
        <v>0</v>
      </c>
      <c r="G25" s="27">
        <v>2</v>
      </c>
      <c r="H25" s="28"/>
      <c r="I25" s="28">
        <v>5</v>
      </c>
      <c r="J25" s="30">
        <f t="shared" si="1"/>
        <v>7</v>
      </c>
      <c r="K25" s="66">
        <f t="shared" si="2"/>
        <v>7</v>
      </c>
      <c r="L25" s="67">
        <f t="shared" si="3"/>
        <v>3.017241379310345E-2</v>
      </c>
      <c r="M25"/>
      <c r="N25"/>
      <c r="O25"/>
    </row>
    <row r="26" spans="2:15" s="1" customFormat="1" ht="15" x14ac:dyDescent="0.25">
      <c r="B26" s="26" t="s">
        <v>66</v>
      </c>
      <c r="C26" s="27"/>
      <c r="D26" s="28"/>
      <c r="E26" s="28"/>
      <c r="F26" s="29">
        <f t="shared" si="0"/>
        <v>0</v>
      </c>
      <c r="G26" s="27">
        <v>1</v>
      </c>
      <c r="H26" s="28">
        <v>2</v>
      </c>
      <c r="I26" s="28">
        <v>1</v>
      </c>
      <c r="J26" s="30">
        <f t="shared" si="1"/>
        <v>4</v>
      </c>
      <c r="K26" s="66">
        <f t="shared" si="2"/>
        <v>4</v>
      </c>
      <c r="L26" s="67">
        <f t="shared" si="3"/>
        <v>1.7241379310344827E-2</v>
      </c>
      <c r="M26"/>
      <c r="N26"/>
      <c r="O26"/>
    </row>
    <row r="27" spans="2:15" ht="15" x14ac:dyDescent="0.25">
      <c r="B27" s="26" t="s">
        <v>67</v>
      </c>
      <c r="C27" s="27"/>
      <c r="D27" s="28"/>
      <c r="E27" s="28"/>
      <c r="F27" s="29">
        <f t="shared" si="0"/>
        <v>0</v>
      </c>
      <c r="G27" s="27">
        <v>3</v>
      </c>
      <c r="H27" s="28">
        <v>1</v>
      </c>
      <c r="I27" s="28"/>
      <c r="J27" s="30">
        <f t="shared" si="1"/>
        <v>4</v>
      </c>
      <c r="K27" s="66">
        <f t="shared" si="2"/>
        <v>4</v>
      </c>
      <c r="L27" s="67">
        <f t="shared" si="3"/>
        <v>1.7241379310344827E-2</v>
      </c>
    </row>
    <row r="28" spans="2:15" ht="15" x14ac:dyDescent="0.25">
      <c r="B28" s="26" t="s">
        <v>68</v>
      </c>
      <c r="C28" s="27"/>
      <c r="D28" s="28"/>
      <c r="E28" s="28"/>
      <c r="F28" s="29">
        <f t="shared" si="0"/>
        <v>0</v>
      </c>
      <c r="G28" s="27">
        <v>2</v>
      </c>
      <c r="H28" s="28">
        <v>1</v>
      </c>
      <c r="I28" s="28">
        <v>2</v>
      </c>
      <c r="J28" s="30">
        <f t="shared" si="1"/>
        <v>5</v>
      </c>
      <c r="K28" s="66">
        <f t="shared" si="2"/>
        <v>5</v>
      </c>
      <c r="L28" s="67">
        <f t="shared" si="3"/>
        <v>2.1551724137931036E-2</v>
      </c>
    </row>
    <row r="29" spans="2:15" ht="15" x14ac:dyDescent="0.25">
      <c r="B29" s="26" t="s">
        <v>69</v>
      </c>
      <c r="C29" s="27"/>
      <c r="D29" s="28"/>
      <c r="E29" s="28"/>
      <c r="F29" s="29">
        <f t="shared" si="0"/>
        <v>0</v>
      </c>
      <c r="G29" s="27"/>
      <c r="H29" s="28"/>
      <c r="I29" s="28">
        <v>2</v>
      </c>
      <c r="J29" s="30">
        <f t="shared" si="1"/>
        <v>2</v>
      </c>
      <c r="K29" s="66">
        <f t="shared" si="2"/>
        <v>2</v>
      </c>
      <c r="L29" s="67">
        <f t="shared" si="3"/>
        <v>8.6206896551724137E-3</v>
      </c>
    </row>
    <row r="30" spans="2:15" ht="15" x14ac:dyDescent="0.25">
      <c r="B30" s="26" t="s">
        <v>70</v>
      </c>
      <c r="C30" s="27">
        <v>1</v>
      </c>
      <c r="D30" s="28"/>
      <c r="E30" s="28"/>
      <c r="F30" s="29">
        <f t="shared" si="0"/>
        <v>1</v>
      </c>
      <c r="G30" s="27">
        <v>3</v>
      </c>
      <c r="H30" s="28"/>
      <c r="I30" s="28">
        <v>1</v>
      </c>
      <c r="J30" s="30">
        <f t="shared" si="1"/>
        <v>4</v>
      </c>
      <c r="K30" s="66">
        <f t="shared" si="2"/>
        <v>5</v>
      </c>
      <c r="L30" s="67">
        <f t="shared" si="3"/>
        <v>2.1551724137931036E-2</v>
      </c>
    </row>
    <row r="31" spans="2:15" ht="15" x14ac:dyDescent="0.25">
      <c r="B31" s="26" t="s">
        <v>71</v>
      </c>
      <c r="C31" s="27">
        <v>1</v>
      </c>
      <c r="D31" s="28"/>
      <c r="E31" s="28"/>
      <c r="F31" s="29">
        <f t="shared" si="0"/>
        <v>1</v>
      </c>
      <c r="G31" s="27">
        <v>1</v>
      </c>
      <c r="H31" s="28"/>
      <c r="I31" s="28"/>
      <c r="J31" s="30">
        <f t="shared" si="1"/>
        <v>1</v>
      </c>
      <c r="K31" s="66">
        <f t="shared" si="2"/>
        <v>2</v>
      </c>
      <c r="L31" s="67">
        <f t="shared" si="3"/>
        <v>8.6206896551724137E-3</v>
      </c>
    </row>
    <row r="32" spans="2:15" ht="15" x14ac:dyDescent="0.25">
      <c r="B32" s="26" t="s">
        <v>72</v>
      </c>
      <c r="C32" s="27">
        <v>1</v>
      </c>
      <c r="D32" s="28"/>
      <c r="E32" s="28">
        <v>1</v>
      </c>
      <c r="F32" s="29">
        <f t="shared" si="0"/>
        <v>2</v>
      </c>
      <c r="G32" s="27"/>
      <c r="H32" s="28"/>
      <c r="I32" s="28"/>
      <c r="J32" s="30">
        <f t="shared" si="1"/>
        <v>0</v>
      </c>
      <c r="K32" s="66">
        <f t="shared" si="2"/>
        <v>2</v>
      </c>
      <c r="L32" s="67">
        <f t="shared" si="3"/>
        <v>8.6206896551724137E-3</v>
      </c>
    </row>
    <row r="33" spans="2:12" ht="15" x14ac:dyDescent="0.25">
      <c r="B33" s="26" t="s">
        <v>73</v>
      </c>
      <c r="C33" s="27"/>
      <c r="D33" s="28"/>
      <c r="E33" s="28"/>
      <c r="F33" s="29">
        <f t="shared" si="0"/>
        <v>0</v>
      </c>
      <c r="G33" s="27"/>
      <c r="H33" s="28"/>
      <c r="I33" s="28">
        <v>2</v>
      </c>
      <c r="J33" s="30">
        <f t="shared" si="1"/>
        <v>2</v>
      </c>
      <c r="K33" s="66">
        <f t="shared" si="2"/>
        <v>2</v>
      </c>
      <c r="L33" s="67">
        <f t="shared" si="3"/>
        <v>8.6206896551724137E-3</v>
      </c>
    </row>
    <row r="34" spans="2:12" ht="15" x14ac:dyDescent="0.25">
      <c r="B34" s="26" t="s">
        <v>74</v>
      </c>
      <c r="C34" s="27"/>
      <c r="D34" s="28"/>
      <c r="E34" s="28"/>
      <c r="F34" s="29">
        <f t="shared" si="0"/>
        <v>0</v>
      </c>
      <c r="G34" s="27">
        <v>1</v>
      </c>
      <c r="H34" s="28"/>
      <c r="I34" s="28"/>
      <c r="J34" s="30">
        <f t="shared" si="1"/>
        <v>1</v>
      </c>
      <c r="K34" s="66">
        <f>+J34+F34</f>
        <v>1</v>
      </c>
      <c r="L34" s="67">
        <f t="shared" si="3"/>
        <v>4.3103448275862068E-3</v>
      </c>
    </row>
    <row r="35" spans="2:12" ht="15" x14ac:dyDescent="0.25">
      <c r="B35" s="26" t="s">
        <v>75</v>
      </c>
      <c r="C35" s="27"/>
      <c r="D35" s="28"/>
      <c r="E35" s="28"/>
      <c r="F35" s="29">
        <f t="shared" si="0"/>
        <v>0</v>
      </c>
      <c r="G35" s="27"/>
      <c r="H35" s="28"/>
      <c r="I35" s="28">
        <v>1</v>
      </c>
      <c r="J35" s="30">
        <f t="shared" si="1"/>
        <v>1</v>
      </c>
      <c r="K35" s="66">
        <f t="shared" si="2"/>
        <v>1</v>
      </c>
      <c r="L35" s="67">
        <f t="shared" si="3"/>
        <v>4.3103448275862068E-3</v>
      </c>
    </row>
    <row r="36" spans="2:12" ht="15" x14ac:dyDescent="0.25">
      <c r="B36" s="26" t="s">
        <v>76</v>
      </c>
      <c r="C36" s="27">
        <v>1</v>
      </c>
      <c r="D36" s="28"/>
      <c r="E36" s="28"/>
      <c r="F36" s="29">
        <f t="shared" si="0"/>
        <v>1</v>
      </c>
      <c r="G36" s="27"/>
      <c r="H36" s="28"/>
      <c r="I36" s="28"/>
      <c r="J36" s="30">
        <f t="shared" si="1"/>
        <v>0</v>
      </c>
      <c r="K36" s="66">
        <f t="shared" si="2"/>
        <v>1</v>
      </c>
      <c r="L36" s="67">
        <f t="shared" si="3"/>
        <v>4.3103448275862068E-3</v>
      </c>
    </row>
    <row r="37" spans="2:12" ht="15" x14ac:dyDescent="0.25">
      <c r="B37" s="26" t="s">
        <v>77</v>
      </c>
      <c r="C37" s="27"/>
      <c r="D37" s="28"/>
      <c r="E37" s="28"/>
      <c r="F37" s="29">
        <f t="shared" si="0"/>
        <v>0</v>
      </c>
      <c r="G37" s="27"/>
      <c r="H37" s="28"/>
      <c r="I37" s="28">
        <v>1</v>
      </c>
      <c r="J37" s="30">
        <f t="shared" si="1"/>
        <v>1</v>
      </c>
      <c r="K37" s="66">
        <f t="shared" si="2"/>
        <v>1</v>
      </c>
      <c r="L37" s="67">
        <f t="shared" si="3"/>
        <v>4.3103448275862068E-3</v>
      </c>
    </row>
    <row r="38" spans="2:12" ht="15.75" thickBot="1" x14ac:dyDescent="0.3">
      <c r="B38" s="70" t="s">
        <v>78</v>
      </c>
      <c r="C38" s="71">
        <f t="shared" ref="C38:L38" si="4">SUM(C9:C37)</f>
        <v>14</v>
      </c>
      <c r="D38" s="72">
        <f t="shared" si="4"/>
        <v>0</v>
      </c>
      <c r="E38" s="72">
        <f t="shared" si="4"/>
        <v>1</v>
      </c>
      <c r="F38" s="56">
        <f t="shared" si="4"/>
        <v>15</v>
      </c>
      <c r="G38" s="71">
        <f t="shared" si="4"/>
        <v>137</v>
      </c>
      <c r="H38" s="72">
        <f t="shared" si="4"/>
        <v>25</v>
      </c>
      <c r="I38" s="72">
        <f t="shared" si="4"/>
        <v>55</v>
      </c>
      <c r="J38" s="57">
        <f t="shared" si="4"/>
        <v>217</v>
      </c>
      <c r="K38" s="55">
        <f t="shared" si="4"/>
        <v>232</v>
      </c>
      <c r="L38" s="73">
        <f t="shared" si="4"/>
        <v>0.99999999999999989</v>
      </c>
    </row>
  </sheetData>
  <mergeCells count="5">
    <mergeCell ref="B2:O2"/>
    <mergeCell ref="B5:O5"/>
    <mergeCell ref="C7:F7"/>
    <mergeCell ref="G7:J7"/>
    <mergeCell ref="K7:L7"/>
  </mergeCells>
  <printOptions horizontalCentered="1"/>
  <pageMargins left="0.59055118110236227" right="0.59055118110236227" top="0" bottom="0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showGridLines="0" workbookViewId="0">
      <selection activeCell="L4" sqref="L4"/>
    </sheetView>
  </sheetViews>
  <sheetFormatPr baseColWidth="10" defaultRowHeight="12.75" x14ac:dyDescent="0.2"/>
  <cols>
    <col min="1" max="1" width="4.28515625" style="116" customWidth="1"/>
    <col min="2" max="2" width="11" style="116" customWidth="1"/>
    <col min="3" max="3" width="12.140625" style="116" bestFit="1" customWidth="1"/>
    <col min="4" max="4" width="8.42578125" style="116" bestFit="1" customWidth="1"/>
    <col min="5" max="5" width="18" style="116" customWidth="1"/>
    <col min="6" max="8" width="11.5703125" style="116" customWidth="1"/>
    <col min="9" max="9" width="16.140625" style="116" customWidth="1"/>
    <col min="10" max="10" width="27" style="116" customWidth="1"/>
    <col min="11" max="11" width="9.7109375" style="116" bestFit="1" customWidth="1"/>
    <col min="12" max="12" width="12.7109375" style="116" customWidth="1"/>
    <col min="13" max="16384" width="11.42578125" style="116"/>
  </cols>
  <sheetData>
    <row r="1" spans="2:12" s="1" customFormat="1" ht="15.75" thickBot="1" x14ac:dyDescent="0.3"/>
    <row r="2" spans="2:12" s="1" customFormat="1" ht="19.5" thickBot="1" x14ac:dyDescent="0.35"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2:12" s="1" customFormat="1" ht="15" x14ac:dyDescent="0.25">
      <c r="B3" s="2" t="s">
        <v>1</v>
      </c>
      <c r="L3" s="3" t="s">
        <v>79</v>
      </c>
    </row>
    <row r="4" spans="2:12" s="1" customFormat="1" ht="15" x14ac:dyDescent="0.25">
      <c r="L4" s="3"/>
    </row>
    <row r="5" spans="2:12" s="1" customFormat="1" ht="16.5" thickBot="1" x14ac:dyDescent="0.3">
      <c r="B5" s="126" t="s">
        <v>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s="1" customFormat="1" ht="16.5" thickTop="1" thickBot="1" x14ac:dyDescent="0.3"/>
    <row r="7" spans="2:12" s="1" customFormat="1" ht="15.75" thickBot="1" x14ac:dyDescent="0.3">
      <c r="B7" s="23" t="s">
        <v>81</v>
      </c>
      <c r="C7" s="24" t="s">
        <v>35</v>
      </c>
      <c r="D7" s="24" t="s">
        <v>82</v>
      </c>
      <c r="E7" s="24" t="s">
        <v>83</v>
      </c>
      <c r="F7" s="24" t="s">
        <v>84</v>
      </c>
      <c r="G7" s="24" t="s">
        <v>85</v>
      </c>
      <c r="H7" s="24" t="s">
        <v>86</v>
      </c>
      <c r="I7" s="24" t="s">
        <v>87</v>
      </c>
      <c r="J7" s="24" t="s">
        <v>88</v>
      </c>
      <c r="K7" s="24" t="s">
        <v>89</v>
      </c>
      <c r="L7" s="25" t="s">
        <v>90</v>
      </c>
    </row>
    <row r="8" spans="2:12" s="1" customFormat="1" ht="15" x14ac:dyDescent="0.25">
      <c r="B8" s="74">
        <v>40994</v>
      </c>
      <c r="C8" s="75" t="s">
        <v>91</v>
      </c>
      <c r="D8" s="75" t="s">
        <v>5</v>
      </c>
      <c r="E8" s="76">
        <v>223791295</v>
      </c>
      <c r="F8" s="77">
        <v>3</v>
      </c>
      <c r="G8" s="77">
        <v>1</v>
      </c>
      <c r="H8" s="78">
        <v>0.54375000000000007</v>
      </c>
      <c r="I8" s="75" t="s">
        <v>92</v>
      </c>
      <c r="J8" s="79" t="s">
        <v>93</v>
      </c>
      <c r="K8" s="75" t="s">
        <v>94</v>
      </c>
      <c r="L8" s="80"/>
    </row>
    <row r="9" spans="2:12" s="1" customFormat="1" ht="15" x14ac:dyDescent="0.25">
      <c r="B9" s="74">
        <v>40996</v>
      </c>
      <c r="C9" s="75" t="s">
        <v>91</v>
      </c>
      <c r="D9" s="75" t="s">
        <v>5</v>
      </c>
      <c r="E9" s="76">
        <v>27750000</v>
      </c>
      <c r="F9" s="77">
        <v>1</v>
      </c>
      <c r="G9" s="77">
        <v>1</v>
      </c>
      <c r="H9" s="78">
        <v>0.54791666666666672</v>
      </c>
      <c r="I9" s="75" t="s">
        <v>92</v>
      </c>
      <c r="J9" s="79" t="s">
        <v>93</v>
      </c>
      <c r="K9" s="75" t="s">
        <v>95</v>
      </c>
      <c r="L9" s="80">
        <v>5</v>
      </c>
    </row>
    <row r="10" spans="2:12" s="1" customFormat="1" ht="15" x14ac:dyDescent="0.25">
      <c r="B10" s="74">
        <v>40998</v>
      </c>
      <c r="C10" s="75" t="s">
        <v>68</v>
      </c>
      <c r="D10" s="75" t="s">
        <v>5</v>
      </c>
      <c r="E10" s="76">
        <v>469937818</v>
      </c>
      <c r="F10" s="77">
        <v>5</v>
      </c>
      <c r="G10" s="77">
        <v>1</v>
      </c>
      <c r="H10" s="78">
        <v>0.56180555555555556</v>
      </c>
      <c r="I10" s="75" t="s">
        <v>92</v>
      </c>
      <c r="J10" s="79" t="s">
        <v>93</v>
      </c>
      <c r="K10" s="75" t="s">
        <v>94</v>
      </c>
      <c r="L10" s="80"/>
    </row>
    <row r="11" spans="2:12" s="1" customFormat="1" ht="15.75" thickBot="1" x14ac:dyDescent="0.3">
      <c r="B11" s="81">
        <v>40998</v>
      </c>
      <c r="C11" s="82" t="s">
        <v>70</v>
      </c>
      <c r="D11" s="82" t="s">
        <v>5</v>
      </c>
      <c r="E11" s="83">
        <v>1379523716</v>
      </c>
      <c r="F11" s="84">
        <v>21</v>
      </c>
      <c r="G11" s="84">
        <v>1</v>
      </c>
      <c r="H11" s="85">
        <v>0.54999999999999993</v>
      </c>
      <c r="I11" s="82" t="s">
        <v>92</v>
      </c>
      <c r="J11" s="82" t="s">
        <v>93</v>
      </c>
      <c r="K11" s="82" t="s">
        <v>95</v>
      </c>
      <c r="L11" s="86">
        <v>5</v>
      </c>
    </row>
    <row r="12" spans="2:12" s="1" customFormat="1" ht="15" x14ac:dyDescent="0.25">
      <c r="B12" s="87"/>
      <c r="C12" s="88"/>
      <c r="D12" s="88"/>
      <c r="E12" s="89"/>
      <c r="F12" s="90"/>
      <c r="G12" s="90"/>
      <c r="H12" s="91"/>
      <c r="I12" s="88"/>
      <c r="J12" s="88"/>
      <c r="K12" s="88"/>
      <c r="L12" s="88"/>
    </row>
    <row r="13" spans="2:12" s="1" customFormat="1" ht="16.5" thickBot="1" x14ac:dyDescent="0.3">
      <c r="B13" s="126" t="s">
        <v>96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2:12" s="1" customFormat="1" ht="16.5" thickTop="1" thickBot="1" x14ac:dyDescent="0.3">
      <c r="B14" s="4"/>
    </row>
    <row r="15" spans="2:12" s="1" customFormat="1" ht="15.75" thickBot="1" x14ac:dyDescent="0.3">
      <c r="B15" s="23" t="s">
        <v>81</v>
      </c>
      <c r="C15" s="24" t="s">
        <v>35</v>
      </c>
      <c r="D15" s="24" t="s">
        <v>82</v>
      </c>
      <c r="E15" s="24" t="s">
        <v>83</v>
      </c>
      <c r="F15" s="24" t="s">
        <v>84</v>
      </c>
      <c r="G15" s="24" t="s">
        <v>85</v>
      </c>
      <c r="H15" s="24" t="s">
        <v>86</v>
      </c>
      <c r="I15" s="24" t="s">
        <v>87</v>
      </c>
      <c r="J15" s="24" t="s">
        <v>88</v>
      </c>
      <c r="K15" s="24" t="s">
        <v>89</v>
      </c>
      <c r="L15" s="25" t="s">
        <v>90</v>
      </c>
    </row>
    <row r="16" spans="2:12" s="1" customFormat="1" ht="15" x14ac:dyDescent="0.25">
      <c r="B16" s="92" t="s">
        <v>97</v>
      </c>
      <c r="C16" s="93"/>
      <c r="D16" s="93"/>
      <c r="E16" s="93"/>
      <c r="F16" s="93"/>
      <c r="G16" s="93"/>
      <c r="H16" s="94"/>
      <c r="I16" s="93"/>
      <c r="J16" s="93"/>
      <c r="K16" s="93"/>
      <c r="L16" s="95"/>
    </row>
    <row r="17" spans="2:13" s="1" customFormat="1" ht="15" x14ac:dyDescent="0.25">
      <c r="B17" s="96">
        <v>40974</v>
      </c>
      <c r="C17" s="28" t="s">
        <v>43</v>
      </c>
      <c r="D17" s="28" t="s">
        <v>5</v>
      </c>
      <c r="E17" s="97">
        <v>2765657782</v>
      </c>
      <c r="F17" s="98">
        <v>1</v>
      </c>
      <c r="G17" s="98">
        <v>1</v>
      </c>
      <c r="H17" s="99">
        <v>0.51597222222222217</v>
      </c>
      <c r="I17" s="28" t="s">
        <v>92</v>
      </c>
      <c r="J17" s="28" t="s">
        <v>93</v>
      </c>
      <c r="K17" s="28" t="s">
        <v>94</v>
      </c>
      <c r="L17" s="100"/>
    </row>
    <row r="18" spans="2:13" s="1" customFormat="1" ht="15" x14ac:dyDescent="0.25">
      <c r="B18" s="101">
        <v>40977</v>
      </c>
      <c r="C18" s="65" t="s">
        <v>45</v>
      </c>
      <c r="D18" s="65" t="s">
        <v>5</v>
      </c>
      <c r="E18" s="102">
        <v>4648310819</v>
      </c>
      <c r="F18" s="103">
        <v>2</v>
      </c>
      <c r="G18" s="103">
        <v>1</v>
      </c>
      <c r="H18" s="104">
        <v>0.53472222222222221</v>
      </c>
      <c r="I18" s="65" t="s">
        <v>92</v>
      </c>
      <c r="J18" s="65" t="s">
        <v>93</v>
      </c>
      <c r="K18" s="65" t="s">
        <v>94</v>
      </c>
      <c r="L18" s="105"/>
    </row>
    <row r="19" spans="2:13" s="1" customFormat="1" ht="15.75" thickBot="1" x14ac:dyDescent="0.3">
      <c r="B19" s="101">
        <v>40998</v>
      </c>
      <c r="C19" s="65" t="s">
        <v>59</v>
      </c>
      <c r="D19" s="65" t="s">
        <v>5</v>
      </c>
      <c r="E19" s="102">
        <v>4524787467</v>
      </c>
      <c r="F19" s="103">
        <v>5</v>
      </c>
      <c r="G19" s="103">
        <v>3</v>
      </c>
      <c r="H19" s="104">
        <v>0.51041666666666663</v>
      </c>
      <c r="I19" s="65" t="s">
        <v>92</v>
      </c>
      <c r="J19" s="65" t="s">
        <v>93</v>
      </c>
      <c r="K19" s="65" t="s">
        <v>94</v>
      </c>
      <c r="L19" s="105"/>
    </row>
    <row r="20" spans="2:13" s="1" customFormat="1" ht="15" x14ac:dyDescent="0.25">
      <c r="B20" s="92" t="s">
        <v>98</v>
      </c>
      <c r="C20" s="93"/>
      <c r="D20" s="93"/>
      <c r="E20" s="93"/>
      <c r="F20" s="93"/>
      <c r="G20" s="93"/>
      <c r="H20" s="94"/>
      <c r="I20" s="93"/>
      <c r="J20" s="93"/>
      <c r="K20" s="93"/>
      <c r="L20" s="95"/>
    </row>
    <row r="21" spans="2:13" s="1" customFormat="1" ht="15" x14ac:dyDescent="0.25">
      <c r="B21" s="106">
        <v>40976</v>
      </c>
      <c r="C21" s="45" t="s">
        <v>47</v>
      </c>
      <c r="D21" s="45" t="s">
        <v>5</v>
      </c>
      <c r="E21" s="107">
        <v>199640646</v>
      </c>
      <c r="F21" s="108">
        <v>1</v>
      </c>
      <c r="G21" s="108">
        <v>1</v>
      </c>
      <c r="H21" s="109">
        <v>0.6333333333333333</v>
      </c>
      <c r="I21" s="45" t="s">
        <v>92</v>
      </c>
      <c r="J21" s="45" t="s">
        <v>93</v>
      </c>
      <c r="K21" s="45" t="s">
        <v>94</v>
      </c>
      <c r="L21" s="110"/>
    </row>
    <row r="22" spans="2:13" s="1" customFormat="1" ht="15" x14ac:dyDescent="0.25">
      <c r="B22" s="111">
        <v>40988</v>
      </c>
      <c r="C22" s="79" t="s">
        <v>39</v>
      </c>
      <c r="D22" s="79" t="s">
        <v>4</v>
      </c>
      <c r="E22" s="112">
        <v>18303914645</v>
      </c>
      <c r="F22" s="113">
        <v>1</v>
      </c>
      <c r="G22" s="113">
        <v>1</v>
      </c>
      <c r="H22" s="114">
        <v>0.64861111111111114</v>
      </c>
      <c r="I22" s="79" t="s">
        <v>99</v>
      </c>
      <c r="J22" s="79" t="s">
        <v>100</v>
      </c>
      <c r="K22" s="79" t="s">
        <v>95</v>
      </c>
      <c r="L22" s="115">
        <v>50</v>
      </c>
      <c r="M22" s="116"/>
    </row>
    <row r="23" spans="2:13" s="1" customFormat="1" ht="15" x14ac:dyDescent="0.25">
      <c r="B23" s="74">
        <v>40994</v>
      </c>
      <c r="C23" s="75" t="s">
        <v>70</v>
      </c>
      <c r="D23" s="75" t="s">
        <v>5</v>
      </c>
      <c r="E23" s="76">
        <v>1573992764</v>
      </c>
      <c r="F23" s="77">
        <v>7</v>
      </c>
      <c r="G23" s="77">
        <v>4</v>
      </c>
      <c r="H23" s="78">
        <v>0.62916666666666665</v>
      </c>
      <c r="I23" s="75" t="s">
        <v>92</v>
      </c>
      <c r="J23" s="79" t="s">
        <v>93</v>
      </c>
      <c r="K23" s="75" t="s">
        <v>94</v>
      </c>
      <c r="L23" s="80"/>
      <c r="M23" s="116"/>
    </row>
    <row r="24" spans="2:13" s="1" customFormat="1" ht="15" x14ac:dyDescent="0.25">
      <c r="B24" s="74">
        <v>40994</v>
      </c>
      <c r="C24" s="75" t="s">
        <v>60</v>
      </c>
      <c r="D24" s="75" t="s">
        <v>5</v>
      </c>
      <c r="E24" s="76">
        <v>40826160</v>
      </c>
      <c r="F24" s="77">
        <v>2</v>
      </c>
      <c r="G24" s="77">
        <v>1</v>
      </c>
      <c r="H24" s="78">
        <v>0.63263888888888886</v>
      </c>
      <c r="I24" s="75" t="s">
        <v>92</v>
      </c>
      <c r="J24" s="79" t="s">
        <v>93</v>
      </c>
      <c r="K24" s="75" t="s">
        <v>94</v>
      </c>
      <c r="L24" s="80"/>
      <c r="M24" s="116"/>
    </row>
    <row r="25" spans="2:13" s="1" customFormat="1" ht="15" x14ac:dyDescent="0.25">
      <c r="B25" s="74">
        <v>40994</v>
      </c>
      <c r="C25" s="75" t="s">
        <v>74</v>
      </c>
      <c r="D25" s="75" t="s">
        <v>5</v>
      </c>
      <c r="E25" s="76">
        <v>2674063694</v>
      </c>
      <c r="F25" s="77">
        <v>1</v>
      </c>
      <c r="G25" s="77">
        <v>1</v>
      </c>
      <c r="H25" s="78">
        <v>0.72777777777777775</v>
      </c>
      <c r="I25" s="75" t="s">
        <v>99</v>
      </c>
      <c r="J25" s="79" t="s">
        <v>93</v>
      </c>
      <c r="K25" s="75" t="s">
        <v>95</v>
      </c>
      <c r="L25" s="80">
        <v>50</v>
      </c>
      <c r="M25" s="116"/>
    </row>
    <row r="26" spans="2:13" s="1" customFormat="1" ht="15" x14ac:dyDescent="0.25">
      <c r="B26" s="74">
        <v>40995</v>
      </c>
      <c r="C26" s="75" t="s">
        <v>62</v>
      </c>
      <c r="D26" s="75" t="s">
        <v>5</v>
      </c>
      <c r="E26" s="76">
        <v>1094120929</v>
      </c>
      <c r="F26" s="77">
        <v>4</v>
      </c>
      <c r="G26" s="77">
        <v>3</v>
      </c>
      <c r="H26" s="78">
        <v>0.63402777777777775</v>
      </c>
      <c r="I26" s="75" t="s">
        <v>92</v>
      </c>
      <c r="J26" s="79" t="s">
        <v>93</v>
      </c>
      <c r="K26" s="75" t="s">
        <v>94</v>
      </c>
      <c r="L26" s="80"/>
      <c r="M26" s="116"/>
    </row>
    <row r="27" spans="2:13" s="1" customFormat="1" ht="15" x14ac:dyDescent="0.25">
      <c r="B27" s="74">
        <v>40995</v>
      </c>
      <c r="C27" s="75" t="s">
        <v>39</v>
      </c>
      <c r="D27" s="75" t="s">
        <v>5</v>
      </c>
      <c r="E27" s="76">
        <v>1718226243</v>
      </c>
      <c r="F27" s="77">
        <v>12</v>
      </c>
      <c r="G27" s="77">
        <v>6</v>
      </c>
      <c r="H27" s="78">
        <v>0.62777777777777777</v>
      </c>
      <c r="I27" s="75" t="s">
        <v>92</v>
      </c>
      <c r="J27" s="79" t="s">
        <v>93</v>
      </c>
      <c r="K27" s="75" t="s">
        <v>94</v>
      </c>
      <c r="L27" s="80"/>
      <c r="M27" s="116"/>
    </row>
    <row r="28" spans="2:13" s="1" customFormat="1" ht="15" x14ac:dyDescent="0.25">
      <c r="B28" s="74">
        <v>40996</v>
      </c>
      <c r="C28" s="75" t="s">
        <v>70</v>
      </c>
      <c r="D28" s="75" t="s">
        <v>5</v>
      </c>
      <c r="E28" s="76">
        <v>1299653420</v>
      </c>
      <c r="F28" s="77">
        <v>3</v>
      </c>
      <c r="G28" s="77">
        <v>3</v>
      </c>
      <c r="H28" s="78">
        <v>0.65138888888888891</v>
      </c>
      <c r="I28" s="75" t="s">
        <v>99</v>
      </c>
      <c r="J28" s="79" t="s">
        <v>93</v>
      </c>
      <c r="K28" s="75" t="s">
        <v>95</v>
      </c>
      <c r="L28" s="80">
        <v>39.799999999999997</v>
      </c>
      <c r="M28" s="116"/>
    </row>
    <row r="29" spans="2:13" ht="15.75" thickBot="1" x14ac:dyDescent="0.3">
      <c r="B29" s="81">
        <v>40998</v>
      </c>
      <c r="C29" s="82" t="s">
        <v>47</v>
      </c>
      <c r="D29" s="82" t="s">
        <v>5</v>
      </c>
      <c r="E29" s="83">
        <v>2594532239</v>
      </c>
      <c r="F29" s="84">
        <v>5</v>
      </c>
      <c r="G29" s="84">
        <v>5</v>
      </c>
      <c r="H29" s="85">
        <v>0.62847222222222221</v>
      </c>
      <c r="I29" s="82" t="s">
        <v>92</v>
      </c>
      <c r="J29" s="82" t="s">
        <v>93</v>
      </c>
      <c r="K29" s="82" t="s">
        <v>95</v>
      </c>
      <c r="L29" s="86">
        <v>5</v>
      </c>
    </row>
  </sheetData>
  <mergeCells count="3">
    <mergeCell ref="B2:L2"/>
    <mergeCell ref="B5:L5"/>
    <mergeCell ref="B13:L13"/>
  </mergeCells>
  <printOptions horizontalCentered="1"/>
  <pageMargins left="0.59055118110236227" right="0.59055118110236227" top="0" bottom="0" header="0" footer="0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Resúmen Incumplimientos</vt:lpstr>
      <vt:lpstr>2. Ranking Incumplimientos</vt:lpstr>
      <vt:lpstr>3. Incumplimientos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2012-04-11T16:18:14Z</dcterms:created>
  <dcterms:modified xsi:type="dcterms:W3CDTF">2012-04-25T19:12:40Z</dcterms:modified>
</cp:coreProperties>
</file>